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ustainable605-my.sharepoint.com/personal/nick_sustainable_org_za/Documents/Desktop/"/>
    </mc:Choice>
  </mc:AlternateContent>
  <xr:revisionPtr revIDLastSave="702" documentId="8_{1C9DC022-34A3-47CA-95E8-308347CE32D2}" xr6:coauthVersionLast="47" xr6:coauthVersionMax="47" xr10:uidLastSave="{474EDB15-770F-4E97-AB33-2AAB5B164AE1}"/>
  <bookViews>
    <workbookView xWindow="-108" yWindow="-108" windowWidth="23256" windowHeight="12456" tabRatio="676" xr2:uid="{AD013CFA-BD28-4471-9BDD-6D13AA96E908}"/>
  </bookViews>
  <sheets>
    <sheet name="Eskom Bill" sheetId="17" r:id="rId1"/>
    <sheet name="Eskom Rate Matrix" sheetId="15" r:id="rId2"/>
    <sheet name="WEPS Munic 25-26" sheetId="25" state="hidden" r:id="rId3"/>
    <sheet name="Municflex 25-26" sheetId="23" r:id="rId4"/>
    <sheet name="Prep Data" sheetId="14" state="hidden" r:id="rId5"/>
  </sheets>
  <externalReferences>
    <externalReference r:id="rId6"/>
    <externalReference r:id="rId7"/>
  </externalReferences>
  <definedNames>
    <definedName name="allvoltages">#REF!</definedName>
    <definedName name="allzones">#REF!</definedName>
    <definedName name="aveday" localSheetId="3">#REF!</definedName>
    <definedName name="aveday" localSheetId="2">#REF!</definedName>
    <definedName name="aveday">#REF!</definedName>
    <definedName name="AveDays" localSheetId="3">#REF!</definedName>
    <definedName name="AveDays" localSheetId="2">#REF!</definedName>
    <definedName name="AveDays">#REF!</definedName>
    <definedName name="avgdaysmth" localSheetId="1">#REF!</definedName>
    <definedName name="avgdaysmth" localSheetId="3">#REF!</definedName>
    <definedName name="avgdaysmth">#REF!</definedName>
    <definedName name="ClearREVcrr" localSheetId="3">#REF!,#REF!,#REF!,#REF!</definedName>
    <definedName name="ClearREVcrr" localSheetId="2">#REF!,#REF!,#REF!,#REF!</definedName>
    <definedName name="ClearREVcrr">#REF!,#REF!,#REF!,#REF!</definedName>
    <definedName name="ClrCRR" localSheetId="3">#REF!,#REF!,#REF!,#REF!</definedName>
    <definedName name="ClrCRR" localSheetId="2">#REF!,#REF!,#REF!,#REF!</definedName>
    <definedName name="ClrCRR">#REF!,#REF!,#REF!,#REF!</definedName>
    <definedName name="ClrSCRR" localSheetId="3">#REF!,#REF!,#REF!,#REF!</definedName>
    <definedName name="ClrSCRR" localSheetId="2">#REF!,#REF!,#REF!,#REF!</definedName>
    <definedName name="ClrSCRR">#REF!,#REF!,#REF!,#REF!</definedName>
    <definedName name="ClrSubPhADDlevy" localSheetId="3">#REF!,#REF!,#REF!,#REF!</definedName>
    <definedName name="ClrSubPhADDlevy" localSheetId="2">#REF!,#REF!,#REF!,#REF!</definedName>
    <definedName name="ClrSubPhADDlevy">#REF!,#REF!,#REF!,#REF!</definedName>
    <definedName name="ClrSubPhAddLevyRisk" localSheetId="3">#REF!,#REF!,#REF!,#REF!</definedName>
    <definedName name="ClrSubPhAddLevyRisk" localSheetId="2">#REF!,#REF!,#REF!,#REF!</definedName>
    <definedName name="ClrSubPhAddLevyRisk">#REF!,#REF!,#REF!,#REF!</definedName>
    <definedName name="ClrSubPhase" localSheetId="3">#REF!,#REF!,#REF!,#REF!</definedName>
    <definedName name="ClrSubPhase" localSheetId="2">#REF!,#REF!,#REF!,#REF!</definedName>
    <definedName name="ClrSubPhase">#REF!,#REF!,#REF!,#REF!</definedName>
    <definedName name="ClrSUBR" localSheetId="3">#REF!,#REF!,#REF!,#REF!</definedName>
    <definedName name="ClrSUBR" localSheetId="2">#REF!,#REF!,#REF!,#REF!</definedName>
    <definedName name="ClrSUBR">#REF!,#REF!,#REF!,#REF!</definedName>
    <definedName name="DxLoss1" localSheetId="3">#REF!</definedName>
    <definedName name="DxLoss1" localSheetId="2">#REF!</definedName>
    <definedName name="DxLoss1">#REF!</definedName>
    <definedName name="DxLoss2" localSheetId="3">#REF!</definedName>
    <definedName name="DxLoss2" localSheetId="2">#REF!</definedName>
    <definedName name="DxLoss2">#REF!</definedName>
    <definedName name="DxLoss3" localSheetId="3">#REF!</definedName>
    <definedName name="DxLoss3" localSheetId="2">#REF!</definedName>
    <definedName name="DxLoss3">#REF!</definedName>
    <definedName name="DxLoss4" localSheetId="3">#REF!</definedName>
    <definedName name="DxLoss4" localSheetId="2">#REF!</definedName>
    <definedName name="DxLoss4">#REF!</definedName>
    <definedName name="EnviroLevy" localSheetId="3">#REF!</definedName>
    <definedName name="EnviroLevy" localSheetId="2">#REF!</definedName>
    <definedName name="EnviroLevy">#REF!</definedName>
    <definedName name="EnviroOPT" localSheetId="3">#REF!</definedName>
    <definedName name="EnviroOPT" localSheetId="2">#REF!</definedName>
    <definedName name="EnviroOPT">#REF!</definedName>
    <definedName name="EnvLevyINrate" localSheetId="3">#REF!</definedName>
    <definedName name="EnvLevyINrate" localSheetId="2">#REF!</definedName>
    <definedName name="EnvLevyINrate">#REF!</definedName>
    <definedName name="Factor" localSheetId="3">#REF!</definedName>
    <definedName name="Factor" localSheetId="2">#REF!</definedName>
    <definedName name="Factor">#REF!</definedName>
    <definedName name="g" localSheetId="3">#REF!</definedName>
    <definedName name="g" localSheetId="2">#REF!</definedName>
    <definedName name="g">#REF!</definedName>
    <definedName name="GenTUoSadd" localSheetId="3">#REF!</definedName>
    <definedName name="GenTUoSadd" localSheetId="2">#REF!</definedName>
    <definedName name="GenTUoSadd">#REF!</definedName>
    <definedName name="InAltmunicAffSub" localSheetId="3">#REF!</definedName>
    <definedName name="InAltmunicAffSub" localSheetId="2">#REF!</definedName>
    <definedName name="InAltmunicAffSub">#REF!</definedName>
    <definedName name="InAltmunicDx" localSheetId="3">#REF!</definedName>
    <definedName name="InAltmunicDx" localSheetId="2">#REF!</definedName>
    <definedName name="InAltmunicDx">#REF!</definedName>
    <definedName name="InAltmunicDxPOD" localSheetId="3">#REF!</definedName>
    <definedName name="InAltmunicDxPOD" localSheetId="2">#REF!</definedName>
    <definedName name="InAltmunicDxPOD">#REF!</definedName>
    <definedName name="InAltmunicE" localSheetId="3">#REF!</definedName>
    <definedName name="InAltmunicE" localSheetId="2">#REF!</definedName>
    <definedName name="InAltmunicE">#REF!</definedName>
    <definedName name="InAltmunicElecSub" localSheetId="3">#REF!</definedName>
    <definedName name="InAltmunicElecSub" localSheetId="2">#REF!</definedName>
    <definedName name="InAltmunicElecSub">#REF!</definedName>
    <definedName name="InAltmunickvarh" localSheetId="3">#REF!</definedName>
    <definedName name="InAltmunickvarh" localSheetId="2">#REF!</definedName>
    <definedName name="InAltmunickvarh">#REF!</definedName>
    <definedName name="InAltmunicLVSub" localSheetId="3">#REF!</definedName>
    <definedName name="InAltmunicLVSub" localSheetId="2">#REF!</definedName>
    <definedName name="InAltmunicLVSub">#REF!</definedName>
    <definedName name="InAltmunicmain" localSheetId="3">#REF!</definedName>
    <definedName name="InAltmunicmain" localSheetId="2">#REF!</definedName>
    <definedName name="InAltmunicmain">#REF!</definedName>
    <definedName name="InAltmunicNDC" localSheetId="3">#REF!</definedName>
    <definedName name="InAltmunicNDC" localSheetId="2">#REF!</definedName>
    <definedName name="InAltmunicNDC">#REF!</definedName>
    <definedName name="InAltmunicNetSub" localSheetId="3">#REF!</definedName>
    <definedName name="InAltmunicNetSub" localSheetId="2">#REF!</definedName>
    <definedName name="InAltmunicNetSub">#REF!</definedName>
    <definedName name="InAltmunicRAffSub" localSheetId="3">#REF!</definedName>
    <definedName name="InAltmunicRAffSub" localSheetId="2">#REF!</definedName>
    <definedName name="InAltmunicRAffSub">#REF!</definedName>
    <definedName name="InAltmunicRDx" localSheetId="3">#REF!</definedName>
    <definedName name="InAltmunicRDx" localSheetId="2">#REF!</definedName>
    <definedName name="InAltmunicRDx">#REF!</definedName>
    <definedName name="InAltmunicRDxPOD" localSheetId="3">#REF!</definedName>
    <definedName name="InAltmunicRDxPOD" localSheetId="2">#REF!</definedName>
    <definedName name="InAltmunicRDxPOD">#REF!</definedName>
    <definedName name="InAltmunicRE" localSheetId="3">#REF!</definedName>
    <definedName name="InAltmunicRE" localSheetId="2">#REF!</definedName>
    <definedName name="InAltmunicRE">#REF!</definedName>
    <definedName name="InAltmunicRel" localSheetId="3">#REF!</definedName>
    <definedName name="InAltmunicRel" localSheetId="2">#REF!</definedName>
    <definedName name="InAltmunicRel">#REF!</definedName>
    <definedName name="InAltmunicRElecSub" localSheetId="3">#REF!</definedName>
    <definedName name="InAltmunicRElecSub" localSheetId="2">#REF!</definedName>
    <definedName name="InAltmunicRElecSub">#REF!</definedName>
    <definedName name="InAltmunicRet" localSheetId="3">#REF!</definedName>
    <definedName name="InAltmunicRet" localSheetId="2">#REF!</definedName>
    <definedName name="InAltmunicRet">#REF!</definedName>
    <definedName name="InAltmunicRkvarh" localSheetId="3">#REF!</definedName>
    <definedName name="InAltmunicRkvarh" localSheetId="2">#REF!</definedName>
    <definedName name="InAltmunicRkvarh">#REF!</definedName>
    <definedName name="InAltmunicRLVSub" localSheetId="3">#REF!</definedName>
    <definedName name="InAltmunicRLVSub" localSheetId="2">#REF!</definedName>
    <definedName name="InAltmunicRLVSub">#REF!</definedName>
    <definedName name="InAltmunicRmain" localSheetId="3">#REF!</definedName>
    <definedName name="InAltmunicRmain" localSheetId="2">#REF!</definedName>
    <definedName name="InAltmunicRmain">#REF!</definedName>
    <definedName name="InAltmunicRNDC" localSheetId="3">#REF!</definedName>
    <definedName name="InAltmunicRNDC" localSheetId="2">#REF!</definedName>
    <definedName name="InAltmunicRNDC">#REF!</definedName>
    <definedName name="InAltmunicRNetSub" localSheetId="3">#REF!</definedName>
    <definedName name="InAltmunicRNetSub" localSheetId="2">#REF!</definedName>
    <definedName name="InAltmunicRNetSub">#REF!</definedName>
    <definedName name="InAltmunicRRel" localSheetId="3">#REF!</definedName>
    <definedName name="InAltmunicRRel" localSheetId="2">#REF!</definedName>
    <definedName name="InAltmunicRRel">#REF!</definedName>
    <definedName name="InAltmunicRRet" localSheetId="3">#REF!</definedName>
    <definedName name="InAltmunicRRet" localSheetId="2">#REF!</definedName>
    <definedName name="InAltmunicRRet">#REF!</definedName>
    <definedName name="InAltmunicRTx" localSheetId="3">#REF!</definedName>
    <definedName name="InAltmunicRTx" localSheetId="2">#REF!</definedName>
    <definedName name="InAltmunicRTx">#REF!</definedName>
    <definedName name="InAltmunicRTxDx" localSheetId="3">#REF!</definedName>
    <definedName name="InAltmunicRTxDx" localSheetId="2">#REF!</definedName>
    <definedName name="InAltmunicRTxDx">#REF!</definedName>
    <definedName name="InAltmunicTx" localSheetId="3">#REF!</definedName>
    <definedName name="InAltmunicTx" localSheetId="2">#REF!</definedName>
    <definedName name="InAltmunicTx">#REF!</definedName>
    <definedName name="InAltmunicTxDx" localSheetId="3">#REF!</definedName>
    <definedName name="InAltmunicTxDx" localSheetId="2">#REF!</definedName>
    <definedName name="InAltmunicTxDx">#REF!</definedName>
    <definedName name="InBusAffSub" localSheetId="3">#REF!</definedName>
    <definedName name="InBusAffSub" localSheetId="2">#REF!</definedName>
    <definedName name="InBusAffSub">#REF!</definedName>
    <definedName name="InBusDx" localSheetId="3">#REF!</definedName>
    <definedName name="InBusDx" localSheetId="2">#REF!</definedName>
    <definedName name="InBusDx">#REF!</definedName>
    <definedName name="InBusDxPOD" localSheetId="3">#REF!</definedName>
    <definedName name="InBusDxPOD" localSheetId="2">#REF!</definedName>
    <definedName name="InBusDxPOD">#REF!</definedName>
    <definedName name="InBusE" localSheetId="3">#REF!</definedName>
    <definedName name="InBusE" localSheetId="2">#REF!</definedName>
    <definedName name="InBusE">#REF!</definedName>
    <definedName name="InBusElecSub" localSheetId="3">#REF!</definedName>
    <definedName name="InBusElecSub" localSheetId="2">#REF!</definedName>
    <definedName name="InBusElecSub">#REF!</definedName>
    <definedName name="InBuskvarh" localSheetId="3">#REF!</definedName>
    <definedName name="InBuskvarh" localSheetId="2">#REF!</definedName>
    <definedName name="InBuskvarh">#REF!</definedName>
    <definedName name="InBusLVSub" localSheetId="3">#REF!</definedName>
    <definedName name="InBusLVSub" localSheetId="2">#REF!</definedName>
    <definedName name="InBusLVSub">#REF!</definedName>
    <definedName name="InBusmain" localSheetId="3">#REF!</definedName>
    <definedName name="InBusmain" localSheetId="2">#REF!</definedName>
    <definedName name="InBusmain">#REF!</definedName>
    <definedName name="InBusmunicAffSub" localSheetId="3">#REF!</definedName>
    <definedName name="InBusmunicAffSub" localSheetId="2">#REF!</definedName>
    <definedName name="InBusmunicAffSub">#REF!</definedName>
    <definedName name="InBusmunicDx" localSheetId="3">#REF!</definedName>
    <definedName name="InBusmunicDx" localSheetId="2">#REF!</definedName>
    <definedName name="InBusmunicDx">#REF!</definedName>
    <definedName name="InBusmunicDxPOD" localSheetId="3">#REF!</definedName>
    <definedName name="InBusmunicDxPOD" localSheetId="2">#REF!</definedName>
    <definedName name="InBusmunicDxPOD">#REF!</definedName>
    <definedName name="InBusmunicE" localSheetId="3">#REF!</definedName>
    <definedName name="InBusmunicE" localSheetId="2">#REF!</definedName>
    <definedName name="InBusmunicE">#REF!</definedName>
    <definedName name="InBusmunicElecSub" localSheetId="3">#REF!</definedName>
    <definedName name="InBusmunicElecSub" localSheetId="2">#REF!</definedName>
    <definedName name="InBusmunicElecSub">#REF!</definedName>
    <definedName name="InBusmunickvarh" localSheetId="3">#REF!</definedName>
    <definedName name="InBusmunickvarh" localSheetId="2">#REF!</definedName>
    <definedName name="InBusmunickvarh">#REF!</definedName>
    <definedName name="InBusmunicLVSub" localSheetId="3">#REF!</definedName>
    <definedName name="InBusmunicLVSub" localSheetId="2">#REF!</definedName>
    <definedName name="InBusmunicLVSub">#REF!</definedName>
    <definedName name="InBusmunicmain" localSheetId="3">#REF!</definedName>
    <definedName name="InBusmunicmain" localSheetId="2">#REF!</definedName>
    <definedName name="InBusmunicmain">#REF!</definedName>
    <definedName name="InBusmunicNDC" localSheetId="3">#REF!</definedName>
    <definedName name="InBusmunicNDC" localSheetId="2">#REF!</definedName>
    <definedName name="InBusmunicNDC">#REF!</definedName>
    <definedName name="InBusmunicNetSub" localSheetId="3">#REF!</definedName>
    <definedName name="InBusmunicNetSub" localSheetId="2">#REF!</definedName>
    <definedName name="InBusmunicNetSub">#REF!</definedName>
    <definedName name="InBusmunicRel" localSheetId="3">#REF!</definedName>
    <definedName name="InBusmunicRel" localSheetId="2">#REF!</definedName>
    <definedName name="InBusmunicRel">#REF!</definedName>
    <definedName name="InBusmunicRet" localSheetId="3">#REF!</definedName>
    <definedName name="InBusmunicRet" localSheetId="2">#REF!</definedName>
    <definedName name="InBusmunicRet">#REF!</definedName>
    <definedName name="InBusmunicTx" localSheetId="3">#REF!</definedName>
    <definedName name="InBusmunicTx" localSheetId="2">#REF!</definedName>
    <definedName name="InBusmunicTx">#REF!</definedName>
    <definedName name="InBusmunicTxDx" localSheetId="3">#REF!</definedName>
    <definedName name="InBusmunicTxDx" localSheetId="2">#REF!</definedName>
    <definedName name="InBusmunicTxDx">#REF!</definedName>
    <definedName name="InBusNDC" localSheetId="3">#REF!</definedName>
    <definedName name="InBusNDC" localSheetId="2">#REF!</definedName>
    <definedName name="InBusNDC">#REF!</definedName>
    <definedName name="InBusNetSub" localSheetId="3">#REF!</definedName>
    <definedName name="InBusNetSub" localSheetId="2">#REF!</definedName>
    <definedName name="InBusNetSub">#REF!</definedName>
    <definedName name="InBusRel" localSheetId="3">#REF!</definedName>
    <definedName name="InBusRel" localSheetId="2">#REF!</definedName>
    <definedName name="InBusRel">#REF!</definedName>
    <definedName name="InBusRet" localSheetId="3">#REF!</definedName>
    <definedName name="InBusRet" localSheetId="2">#REF!</definedName>
    <definedName name="InBusRet">#REF!</definedName>
    <definedName name="InBusTx" localSheetId="3">#REF!</definedName>
    <definedName name="InBusTx" localSheetId="2">#REF!</definedName>
    <definedName name="InBusTx">#REF!</definedName>
    <definedName name="InBusTxDx" localSheetId="3">#REF!</definedName>
    <definedName name="InBusTxDx" localSheetId="2">#REF!</definedName>
    <definedName name="InBusTxDx">#REF!</definedName>
    <definedName name="incESK" localSheetId="3">#REF!</definedName>
    <definedName name="incESK" localSheetId="2">#REF!</definedName>
    <definedName name="incESK">#REF!</definedName>
    <definedName name="incMUN" localSheetId="3">#REF!</definedName>
    <definedName name="incMUN" localSheetId="2">#REF!</definedName>
    <definedName name="incMUN">#REF!</definedName>
    <definedName name="InHLAffSub" localSheetId="3">#REF!</definedName>
    <definedName name="InHLAffSub" localSheetId="2">#REF!</definedName>
    <definedName name="InHLAffSub">#REF!</definedName>
    <definedName name="InHLDx" localSheetId="3">#REF!</definedName>
    <definedName name="InHLDx" localSheetId="2">#REF!</definedName>
    <definedName name="InHLDx">#REF!</definedName>
    <definedName name="InHLDxPOD" localSheetId="3">#REF!</definedName>
    <definedName name="InHLDxPOD" localSheetId="2">#REF!</definedName>
    <definedName name="InHLDxPOD">#REF!</definedName>
    <definedName name="InHLE" localSheetId="3">#REF!</definedName>
    <definedName name="InHLE" localSheetId="2">#REF!</definedName>
    <definedName name="InHLE">#REF!</definedName>
    <definedName name="InHLElecSub" localSheetId="3">#REF!</definedName>
    <definedName name="InHLElecSub" localSheetId="2">#REF!</definedName>
    <definedName name="InHLElecSub">#REF!</definedName>
    <definedName name="InHLkvarh" localSheetId="3">#REF!</definedName>
    <definedName name="InHLkvarh" localSheetId="2">#REF!</definedName>
    <definedName name="InHLkvarh">#REF!</definedName>
    <definedName name="InHLLVSub" localSheetId="3">#REF!</definedName>
    <definedName name="InHLLVSub" localSheetId="2">#REF!</definedName>
    <definedName name="InHLLVSub">#REF!</definedName>
    <definedName name="InHLmain" localSheetId="3">#REF!</definedName>
    <definedName name="InHLmain" localSheetId="2">#REF!</definedName>
    <definedName name="InHLmain">#REF!</definedName>
    <definedName name="InHLNDC" localSheetId="3">#REF!</definedName>
    <definedName name="InHLNDC" localSheetId="2">#REF!</definedName>
    <definedName name="InHLNDC">#REF!</definedName>
    <definedName name="InHLNetSub" localSheetId="3">#REF!</definedName>
    <definedName name="InHLNetSub" localSheetId="2">#REF!</definedName>
    <definedName name="InHLNetSub">#REF!</definedName>
    <definedName name="InHLRel" localSheetId="3">#REF!</definedName>
    <definedName name="InHLRel" localSheetId="2">#REF!</definedName>
    <definedName name="InHLRel">#REF!</definedName>
    <definedName name="InHLRet" localSheetId="3">#REF!</definedName>
    <definedName name="InHLRet" localSheetId="2">#REF!</definedName>
    <definedName name="InHLRet">#REF!</definedName>
    <definedName name="InHLTx" localSheetId="3">#REF!</definedName>
    <definedName name="InHLTx" localSheetId="2">#REF!</definedName>
    <definedName name="InHLTx">#REF!</definedName>
    <definedName name="InHLTxDx" localSheetId="3">#REF!</definedName>
    <definedName name="InHLTxDx" localSheetId="2">#REF!</definedName>
    <definedName name="InHLTxDx">#REF!</definedName>
    <definedName name="InHPAffSub" localSheetId="3">#REF!</definedName>
    <definedName name="InHPAffSub" localSheetId="2">#REF!</definedName>
    <definedName name="InHPAffSub">#REF!</definedName>
    <definedName name="InHPbulk_network" localSheetId="3">#REF!</definedName>
    <definedName name="InHPbulk_network" localSheetId="2">#REF!</definedName>
    <definedName name="InHPbulk_network">#REF!</definedName>
    <definedName name="InHPDx" localSheetId="3">#REF!</definedName>
    <definedName name="InHPDx" localSheetId="2">#REF!</definedName>
    <definedName name="InHPDx">#REF!</definedName>
    <definedName name="InHPDxPOD" localSheetId="3">#REF!</definedName>
    <definedName name="InHPDxPOD" localSheetId="2">#REF!</definedName>
    <definedName name="InHPDxPOD">#REF!</definedName>
    <definedName name="InHPE" localSheetId="3">#REF!</definedName>
    <definedName name="InHPE" localSheetId="2">#REF!</definedName>
    <definedName name="InHPE">#REF!</definedName>
    <definedName name="InHPElecSub" localSheetId="3">#REF!</definedName>
    <definedName name="InHPElecSub" localSheetId="2">#REF!</definedName>
    <definedName name="InHPElecSub">#REF!</definedName>
    <definedName name="InHPkvarh" localSheetId="3">#REF!</definedName>
    <definedName name="InHPkvarh" localSheetId="2">#REF!</definedName>
    <definedName name="InHPkvarh">#REF!</definedName>
    <definedName name="InHPLVSub" localSheetId="3">#REF!</definedName>
    <definedName name="InHPLVSub" localSheetId="2">#REF!</definedName>
    <definedName name="InHPLVSub">#REF!</definedName>
    <definedName name="InHPmain" localSheetId="3">#REF!</definedName>
    <definedName name="InHPmain" localSheetId="2">#REF!</definedName>
    <definedName name="InHPmain">#REF!</definedName>
    <definedName name="InHPmunicAffSub" localSheetId="3">#REF!</definedName>
    <definedName name="InHPmunicAffSub" localSheetId="2">#REF!</definedName>
    <definedName name="InHPmunicAffSub">#REF!</definedName>
    <definedName name="InHPmunicDx" localSheetId="3">#REF!</definedName>
    <definedName name="InHPmunicDx" localSheetId="2">#REF!</definedName>
    <definedName name="InHPmunicDx">#REF!</definedName>
    <definedName name="InHPmunicDxPOD" localSheetId="3">#REF!</definedName>
    <definedName name="InHPmunicDxPOD" localSheetId="2">#REF!</definedName>
    <definedName name="InHPmunicDxPOD">#REF!</definedName>
    <definedName name="InHPmunicE" localSheetId="3">#REF!</definedName>
    <definedName name="InHPmunicE" localSheetId="2">#REF!</definedName>
    <definedName name="InHPmunicE">#REF!</definedName>
    <definedName name="InHPmunicElecSub" localSheetId="3">#REF!</definedName>
    <definedName name="InHPmunicElecSub" localSheetId="2">#REF!</definedName>
    <definedName name="InHPmunicElecSub">#REF!</definedName>
    <definedName name="InHPmunickvarh" localSheetId="3">#REF!</definedName>
    <definedName name="InHPmunickvarh" localSheetId="2">#REF!</definedName>
    <definedName name="InHPmunickvarh">#REF!</definedName>
    <definedName name="InHPmunicLVSub" localSheetId="3">#REF!</definedName>
    <definedName name="InHPmunicLVSub" localSheetId="2">#REF!</definedName>
    <definedName name="InHPmunicLVSub">#REF!</definedName>
    <definedName name="InHPmunicmain" localSheetId="3">#REF!</definedName>
    <definedName name="InHPmunicmain" localSheetId="2">#REF!</definedName>
    <definedName name="InHPmunicmain">#REF!</definedName>
    <definedName name="InHPmunicNDC" localSheetId="3">#REF!</definedName>
    <definedName name="InHPmunicNDC" localSheetId="2">#REF!</definedName>
    <definedName name="InHPmunicNDC">#REF!</definedName>
    <definedName name="InHPmunicNetSub" localSheetId="3">#REF!</definedName>
    <definedName name="InHPmunicNetSub" localSheetId="2">#REF!</definedName>
    <definedName name="InHPmunicNetSub">#REF!</definedName>
    <definedName name="InHPmunicRel" localSheetId="3">#REF!</definedName>
    <definedName name="InHPmunicRel" localSheetId="2">#REF!</definedName>
    <definedName name="InHPmunicRel">#REF!</definedName>
    <definedName name="InHPmunicRet" localSheetId="3">#REF!</definedName>
    <definedName name="InHPmunicRet" localSheetId="2">#REF!</definedName>
    <definedName name="InHPmunicRet">#REF!</definedName>
    <definedName name="InHPmunicTx" localSheetId="3">#REF!</definedName>
    <definedName name="InHPmunicTx" localSheetId="2">#REF!</definedName>
    <definedName name="InHPmunicTx">#REF!</definedName>
    <definedName name="InHPmunicTxDx" localSheetId="3">#REF!</definedName>
    <definedName name="InHPmunicTxDx" localSheetId="2">#REF!</definedName>
    <definedName name="InHPmunicTxDx">#REF!</definedName>
    <definedName name="InHPNDC" localSheetId="3">#REF!</definedName>
    <definedName name="InHPNDC" localSheetId="2">#REF!</definedName>
    <definedName name="InHPNDC">#REF!</definedName>
    <definedName name="InHPNetSub" localSheetId="3">#REF!</definedName>
    <definedName name="InHPNetSub" localSheetId="2">#REF!</definedName>
    <definedName name="InHPNetSub">#REF!</definedName>
    <definedName name="InHPRel" localSheetId="3">#REF!</definedName>
    <definedName name="InHPRel" localSheetId="2">#REF!</definedName>
    <definedName name="InHPRel">#REF!</definedName>
    <definedName name="InHPRet" localSheetId="3">#REF!</definedName>
    <definedName name="InHPRet" localSheetId="2">#REF!</definedName>
    <definedName name="InHPRet">#REF!</definedName>
    <definedName name="InHPTx" localSheetId="3">#REF!</definedName>
    <definedName name="InHPTx" localSheetId="2">#REF!</definedName>
    <definedName name="InHPTx">#REF!</definedName>
    <definedName name="InHPTxDx" localSheetId="3">#REF!</definedName>
    <definedName name="InHPTxDx" localSheetId="2">#REF!</definedName>
    <definedName name="InHPTxDx">#REF!</definedName>
    <definedName name="InLandAffSub" localSheetId="3">#REF!</definedName>
    <definedName name="InLandAffSub" localSheetId="2">#REF!</definedName>
    <definedName name="InLandAffSub">#REF!</definedName>
    <definedName name="InLandDx" localSheetId="3">#REF!</definedName>
    <definedName name="InLandDx" localSheetId="2">#REF!</definedName>
    <definedName name="InLandDx">#REF!</definedName>
    <definedName name="InLandDxPOD" localSheetId="3">#REF!</definedName>
    <definedName name="InLandDxPOD" localSheetId="2">#REF!</definedName>
    <definedName name="InLandDxPOD">#REF!</definedName>
    <definedName name="InLandE" localSheetId="3">#REF!</definedName>
    <definedName name="InLandE" localSheetId="2">#REF!</definedName>
    <definedName name="InLandE">#REF!</definedName>
    <definedName name="InLandElecSub" localSheetId="3">#REF!</definedName>
    <definedName name="InLandElecSub" localSheetId="2">#REF!</definedName>
    <definedName name="InLandElecSub">#REF!</definedName>
    <definedName name="InLandkvarh" localSheetId="3">#REF!</definedName>
    <definedName name="InLandkvarh" localSheetId="2">#REF!</definedName>
    <definedName name="InLandkvarh">#REF!</definedName>
    <definedName name="InLandLVSub" localSheetId="3">#REF!</definedName>
    <definedName name="InLandLVSub" localSheetId="2">#REF!</definedName>
    <definedName name="InLandLVSub">#REF!</definedName>
    <definedName name="InLandmain" localSheetId="3">#REF!</definedName>
    <definedName name="InLandmain" localSheetId="2">#REF!</definedName>
    <definedName name="InLandmain">#REF!</definedName>
    <definedName name="InLandmunicAffSub" localSheetId="3">#REF!</definedName>
    <definedName name="InLandmunicAffSub" localSheetId="2">#REF!</definedName>
    <definedName name="InLandmunicAffSub">#REF!</definedName>
    <definedName name="InLandmunicDx" localSheetId="3">#REF!</definedName>
    <definedName name="InLandmunicDx" localSheetId="2">#REF!</definedName>
    <definedName name="InLandmunicDx">#REF!</definedName>
    <definedName name="InLandmunicDxPOD" localSheetId="3">#REF!</definedName>
    <definedName name="InLandmunicDxPOD" localSheetId="2">#REF!</definedName>
    <definedName name="InLandmunicDxPOD">#REF!</definedName>
    <definedName name="InLandmunicE" localSheetId="3">#REF!</definedName>
    <definedName name="InLandmunicE" localSheetId="2">#REF!</definedName>
    <definedName name="InLandmunicE">#REF!</definedName>
    <definedName name="InLandmunicElecSub" localSheetId="3">#REF!</definedName>
    <definedName name="InLandmunicElecSub" localSheetId="2">#REF!</definedName>
    <definedName name="InLandmunicElecSub">#REF!</definedName>
    <definedName name="InLandmunickvarh" localSheetId="3">#REF!</definedName>
    <definedName name="InLandmunickvarh" localSheetId="2">#REF!</definedName>
    <definedName name="InLandmunickvarh">#REF!</definedName>
    <definedName name="InLandmunicLVSub" localSheetId="3">#REF!</definedName>
    <definedName name="InLandmunicLVSub" localSheetId="2">#REF!</definedName>
    <definedName name="InLandmunicLVSub">#REF!</definedName>
    <definedName name="InLandmunicmain" localSheetId="3">#REF!</definedName>
    <definedName name="InLandmunicmain" localSheetId="2">#REF!</definedName>
    <definedName name="InLandmunicmain">#REF!</definedName>
    <definedName name="InLandmunicNDC" localSheetId="3">#REF!</definedName>
    <definedName name="InLandmunicNDC" localSheetId="2">#REF!</definedName>
    <definedName name="InLandmunicNDC">#REF!</definedName>
    <definedName name="InLandmunicNetSub" localSheetId="3">#REF!</definedName>
    <definedName name="InLandmunicNetSub" localSheetId="2">#REF!</definedName>
    <definedName name="InLandmunicNetSub">#REF!</definedName>
    <definedName name="InLandmunicRel" localSheetId="3">#REF!</definedName>
    <definedName name="InLandmunicRel" localSheetId="2">#REF!</definedName>
    <definedName name="InLandmunicRel">#REF!</definedName>
    <definedName name="InLandmunicRet" localSheetId="3">#REF!</definedName>
    <definedName name="InLandmunicRet" localSheetId="2">#REF!</definedName>
    <definedName name="InLandmunicRet">#REF!</definedName>
    <definedName name="InLandmunicTx" localSheetId="3">#REF!</definedName>
    <definedName name="InLandmunicTx" localSheetId="2">#REF!</definedName>
    <definedName name="InLandmunicTx">#REF!</definedName>
    <definedName name="InLandmunicTxDx" localSheetId="3">#REF!</definedName>
    <definedName name="InLandmunicTxDx" localSheetId="2">#REF!</definedName>
    <definedName name="InLandmunicTxDx">#REF!</definedName>
    <definedName name="InLandNDC" localSheetId="3">#REF!</definedName>
    <definedName name="InLandNDC" localSheetId="2">#REF!</definedName>
    <definedName name="InLandNDC">#REF!</definedName>
    <definedName name="InLandNetSub" localSheetId="3">#REF!</definedName>
    <definedName name="InLandNetSub" localSheetId="2">#REF!</definedName>
    <definedName name="InLandNetSub">#REF!</definedName>
    <definedName name="InLandRel" localSheetId="3">#REF!</definedName>
    <definedName name="InLandRel" localSheetId="2">#REF!</definedName>
    <definedName name="InLandRel">#REF!</definedName>
    <definedName name="InLandRet" localSheetId="3">#REF!</definedName>
    <definedName name="InLandRet" localSheetId="2">#REF!</definedName>
    <definedName name="InLandRet">#REF!</definedName>
    <definedName name="InLandTx" localSheetId="3">#REF!</definedName>
    <definedName name="InLandTx" localSheetId="2">#REF!</definedName>
    <definedName name="InLandTx">#REF!</definedName>
    <definedName name="InLandTxDx" localSheetId="3">#REF!</definedName>
    <definedName name="InLandTxDx" localSheetId="2">#REF!</definedName>
    <definedName name="InLandTxDx">#REF!</definedName>
    <definedName name="InMegaAffSub" localSheetId="3">#REF!</definedName>
    <definedName name="InMegaAffSub" localSheetId="2">#REF!</definedName>
    <definedName name="InMegaAffSub">#REF!</definedName>
    <definedName name="InMegaDx" localSheetId="3">#REF!</definedName>
    <definedName name="InMegaDx" localSheetId="2">#REF!</definedName>
    <definedName name="InMegaDx">#REF!</definedName>
    <definedName name="InMegaDxPOD" localSheetId="3">#REF!</definedName>
    <definedName name="InMegaDxPOD" localSheetId="2">#REF!</definedName>
    <definedName name="InMegaDxPOD">#REF!</definedName>
    <definedName name="InMegaE" localSheetId="3">#REF!</definedName>
    <definedName name="InMegaE" localSheetId="2">#REF!</definedName>
    <definedName name="InMegaE">#REF!</definedName>
    <definedName name="InMegaElecSub" localSheetId="3">#REF!</definedName>
    <definedName name="InMegaElecSub" localSheetId="2">#REF!</definedName>
    <definedName name="InMegaElecSub">#REF!</definedName>
    <definedName name="InMegakvarh" localSheetId="3">#REF!</definedName>
    <definedName name="InMegakvarh" localSheetId="2">#REF!</definedName>
    <definedName name="InMegakvarh">#REF!</definedName>
    <definedName name="InMegaLVSub" localSheetId="3">#REF!</definedName>
    <definedName name="InMegaLVSub" localSheetId="2">#REF!</definedName>
    <definedName name="InMegaLVSub">#REF!</definedName>
    <definedName name="InMegamain" localSheetId="3">#REF!</definedName>
    <definedName name="InMegamain" localSheetId="2">#REF!</definedName>
    <definedName name="InMegamain">#REF!</definedName>
    <definedName name="InMegamunicAffSub" localSheetId="3">#REF!</definedName>
    <definedName name="InMegamunicAffSub" localSheetId="2">#REF!</definedName>
    <definedName name="InMegamunicAffSub">#REF!</definedName>
    <definedName name="InMegamunicDx" localSheetId="3">#REF!</definedName>
    <definedName name="InMegamunicDx" localSheetId="2">#REF!</definedName>
    <definedName name="InMegamunicDx">#REF!</definedName>
    <definedName name="InMegamunicDxPOD" localSheetId="3">#REF!</definedName>
    <definedName name="InMegamunicDxPOD" localSheetId="2">#REF!</definedName>
    <definedName name="InMegamunicDxPOD">#REF!</definedName>
    <definedName name="InMegamunicE" localSheetId="3">#REF!</definedName>
    <definedName name="InMegamunicE" localSheetId="2">#REF!</definedName>
    <definedName name="InMegamunicE">#REF!</definedName>
    <definedName name="InMegamunicElecSub" localSheetId="3">#REF!</definedName>
    <definedName name="InMegamunicElecSub" localSheetId="2">#REF!</definedName>
    <definedName name="InMegamunicElecSub">#REF!</definedName>
    <definedName name="InMegamunickvarh" localSheetId="3">#REF!</definedName>
    <definedName name="InMegamunickvarh" localSheetId="2">#REF!</definedName>
    <definedName name="InMegamunickvarh">#REF!</definedName>
    <definedName name="InMegamunicLVSub" localSheetId="3">#REF!</definedName>
    <definedName name="InMegamunicLVSub" localSheetId="2">#REF!</definedName>
    <definedName name="InMegamunicLVSub">#REF!</definedName>
    <definedName name="InMegamunicmain" localSheetId="3">#REF!</definedName>
    <definedName name="InMegamunicmain" localSheetId="2">#REF!</definedName>
    <definedName name="InMegamunicmain">#REF!</definedName>
    <definedName name="INMegamunicNDC" localSheetId="3">#REF!</definedName>
    <definedName name="INMegamunicNDC" localSheetId="2">#REF!</definedName>
    <definedName name="INMegamunicNDC">#REF!</definedName>
    <definedName name="InMegamunicNetSub" localSheetId="3">#REF!</definedName>
    <definedName name="InMegamunicNetSub" localSheetId="2">#REF!</definedName>
    <definedName name="InMegamunicNetSub">#REF!</definedName>
    <definedName name="InMegamunicRel" localSheetId="3">#REF!</definedName>
    <definedName name="InMegamunicRel" localSheetId="2">#REF!</definedName>
    <definedName name="InMegamunicRel">#REF!</definedName>
    <definedName name="InMegamunicRet" localSheetId="3">#REF!</definedName>
    <definedName name="InMegamunicRet" localSheetId="2">#REF!</definedName>
    <definedName name="InMegamunicRet">#REF!</definedName>
    <definedName name="InMegamunicTx" localSheetId="3">#REF!</definedName>
    <definedName name="InMegamunicTx" localSheetId="2">#REF!</definedName>
    <definedName name="InMegamunicTx">#REF!</definedName>
    <definedName name="InMegamunicTxDx" localSheetId="3">#REF!</definedName>
    <definedName name="InMegamunicTxDx" localSheetId="2">#REF!</definedName>
    <definedName name="InMegamunicTxDx">#REF!</definedName>
    <definedName name="INMegaNDC" localSheetId="3">#REF!</definedName>
    <definedName name="INMegaNDC" localSheetId="2">#REF!</definedName>
    <definedName name="INMegaNDC">#REF!</definedName>
    <definedName name="InMegaNetSub" localSheetId="3">#REF!</definedName>
    <definedName name="InMegaNetSub" localSheetId="2">#REF!</definedName>
    <definedName name="InMegaNetSub">#REF!</definedName>
    <definedName name="InMegaRel" localSheetId="3">#REF!</definedName>
    <definedName name="InMegaRel" localSheetId="2">#REF!</definedName>
    <definedName name="InMegaRel">#REF!</definedName>
    <definedName name="InMegaRet" localSheetId="3">#REF!</definedName>
    <definedName name="InMegaRet" localSheetId="2">#REF!</definedName>
    <definedName name="InMegaRet">#REF!</definedName>
    <definedName name="InMegaTx" localSheetId="3">#REF!</definedName>
    <definedName name="InMegaTx" localSheetId="2">#REF!</definedName>
    <definedName name="InMegaTx">#REF!</definedName>
    <definedName name="InMegaTxDx" localSheetId="3">#REF!</definedName>
    <definedName name="InMegaTxDx" localSheetId="2">#REF!</definedName>
    <definedName name="InMegaTxDx">#REF!</definedName>
    <definedName name="InMiniAffSub" localSheetId="3">#REF!</definedName>
    <definedName name="InMiniAffSub" localSheetId="2">#REF!</definedName>
    <definedName name="InMiniAffSub">#REF!</definedName>
    <definedName name="InMiniDx" localSheetId="3">#REF!</definedName>
    <definedName name="InMiniDx" localSheetId="2">#REF!</definedName>
    <definedName name="InMiniDx">#REF!</definedName>
    <definedName name="InMiniDxPOD" localSheetId="3">#REF!</definedName>
    <definedName name="InMiniDxPOD" localSheetId="2">#REF!</definedName>
    <definedName name="InMiniDxPOD">#REF!</definedName>
    <definedName name="InMiniE" localSheetId="3">#REF!</definedName>
    <definedName name="InMiniE" localSheetId="2">#REF!</definedName>
    <definedName name="InMiniE">#REF!</definedName>
    <definedName name="InMiniElecSub" localSheetId="3">#REF!</definedName>
    <definedName name="InMiniElecSub" localSheetId="2">#REF!</definedName>
    <definedName name="InMiniElecSub">#REF!</definedName>
    <definedName name="InMinikvarh" localSheetId="3">#REF!</definedName>
    <definedName name="InMinikvarh" localSheetId="2">#REF!</definedName>
    <definedName name="InMinikvarh">#REF!</definedName>
    <definedName name="InMiniLVSub" localSheetId="3">#REF!</definedName>
    <definedName name="InMiniLVSub" localSheetId="2">#REF!</definedName>
    <definedName name="InMiniLVSub">#REF!</definedName>
    <definedName name="InMinimain" localSheetId="3">#REF!</definedName>
    <definedName name="InMinimain" localSheetId="2">#REF!</definedName>
    <definedName name="InMinimain">#REF!</definedName>
    <definedName name="InMinimunicAffSub" localSheetId="3">#REF!</definedName>
    <definedName name="InMinimunicAffSub" localSheetId="2">#REF!</definedName>
    <definedName name="InMinimunicAffSub">#REF!</definedName>
    <definedName name="InMinimunicDx" localSheetId="3">#REF!</definedName>
    <definedName name="InMinimunicDx" localSheetId="2">#REF!</definedName>
    <definedName name="InMinimunicDx">#REF!</definedName>
    <definedName name="InMinimunicDxPOD" localSheetId="3">#REF!</definedName>
    <definedName name="InMinimunicDxPOD" localSheetId="2">#REF!</definedName>
    <definedName name="InMinimunicDxPOD">#REF!</definedName>
    <definedName name="InMinimunicE" localSheetId="3">#REF!</definedName>
    <definedName name="InMinimunicE" localSheetId="2">#REF!</definedName>
    <definedName name="InMinimunicE">#REF!</definedName>
    <definedName name="InMinimunicElecSub" localSheetId="3">#REF!</definedName>
    <definedName name="InMinimunicElecSub" localSheetId="2">#REF!</definedName>
    <definedName name="InMinimunicElecSub">#REF!</definedName>
    <definedName name="InMinimunickvarh" localSheetId="3">#REF!</definedName>
    <definedName name="InMinimunickvarh" localSheetId="2">#REF!</definedName>
    <definedName name="InMinimunickvarh">#REF!</definedName>
    <definedName name="InMinimunicLVSub" localSheetId="3">#REF!</definedName>
    <definedName name="InMinimunicLVSub" localSheetId="2">#REF!</definedName>
    <definedName name="InMinimunicLVSub">#REF!</definedName>
    <definedName name="InMinimunicmain" localSheetId="3">#REF!</definedName>
    <definedName name="InMinimunicmain" localSheetId="2">#REF!</definedName>
    <definedName name="InMinimunicmain">#REF!</definedName>
    <definedName name="InMinimunicNDC" localSheetId="3">#REF!</definedName>
    <definedName name="InMinimunicNDC" localSheetId="2">#REF!</definedName>
    <definedName name="InMinimunicNDC">#REF!</definedName>
    <definedName name="InMinimunicNetSub" localSheetId="3">#REF!</definedName>
    <definedName name="InMinimunicNetSub" localSheetId="2">#REF!</definedName>
    <definedName name="InMinimunicNetSub">#REF!</definedName>
    <definedName name="InMinimunicRel" localSheetId="3">#REF!</definedName>
    <definedName name="InMinimunicRel" localSheetId="2">#REF!</definedName>
    <definedName name="InMinimunicRel">#REF!</definedName>
    <definedName name="InMinimunicRet" localSheetId="3">#REF!</definedName>
    <definedName name="InMinimunicRet" localSheetId="2">#REF!</definedName>
    <definedName name="InMinimunicRet">#REF!</definedName>
    <definedName name="InMinimunicTx" localSheetId="3">#REF!</definedName>
    <definedName name="InMinimunicTx" localSheetId="2">#REF!</definedName>
    <definedName name="InMinimunicTx">#REF!</definedName>
    <definedName name="InMinimunicTxDx" localSheetId="3">#REF!</definedName>
    <definedName name="InMinimunicTxDx" localSheetId="2">#REF!</definedName>
    <definedName name="InMinimunicTxDx">#REF!</definedName>
    <definedName name="InMiniNDC" localSheetId="3">#REF!</definedName>
    <definedName name="InMiniNDC" localSheetId="2">#REF!</definedName>
    <definedName name="InMiniNDC">#REF!</definedName>
    <definedName name="InMiniNetSub" localSheetId="3">#REF!</definedName>
    <definedName name="InMiniNetSub" localSheetId="2">#REF!</definedName>
    <definedName name="InMiniNetSub">#REF!</definedName>
    <definedName name="InMiniRel" localSheetId="3">#REF!</definedName>
    <definedName name="InMiniRel" localSheetId="2">#REF!</definedName>
    <definedName name="InMiniRel">#REF!</definedName>
    <definedName name="InMiniRet" localSheetId="3">#REF!</definedName>
    <definedName name="InMiniRet" localSheetId="2">#REF!</definedName>
    <definedName name="InMiniRet">#REF!</definedName>
    <definedName name="InMiniTx" localSheetId="3">#REF!</definedName>
    <definedName name="InMiniTx" localSheetId="2">#REF!</definedName>
    <definedName name="InMiniTx">#REF!</definedName>
    <definedName name="InMiniTxDx" localSheetId="3">#REF!</definedName>
    <definedName name="InMiniTxDx" localSheetId="2">#REF!</definedName>
    <definedName name="InMiniTxDx">#REF!</definedName>
    <definedName name="InNLAffSub" localSheetId="3">#REF!</definedName>
    <definedName name="InNLAffSub" localSheetId="2">#REF!</definedName>
    <definedName name="InNLAffSub">#REF!</definedName>
    <definedName name="InNLDx" localSheetId="3">#REF!</definedName>
    <definedName name="InNLDx" localSheetId="2">#REF!</definedName>
    <definedName name="InNLDx">#REF!</definedName>
    <definedName name="InNLDxPOD" localSheetId="3">#REF!</definedName>
    <definedName name="InNLDxPOD" localSheetId="2">#REF!</definedName>
    <definedName name="InNLDxPOD">#REF!</definedName>
    <definedName name="InNLE" localSheetId="3">#REF!</definedName>
    <definedName name="InNLE" localSheetId="2">#REF!</definedName>
    <definedName name="InNLE">#REF!</definedName>
    <definedName name="InNLElecSub" localSheetId="3">#REF!</definedName>
    <definedName name="InNLElecSub" localSheetId="2">#REF!</definedName>
    <definedName name="InNLElecSub">#REF!</definedName>
    <definedName name="InNLkvarh" localSheetId="3">#REF!</definedName>
    <definedName name="InNLkvarh" localSheetId="2">#REF!</definedName>
    <definedName name="InNLkvarh">#REF!</definedName>
    <definedName name="InNLLVSub" localSheetId="3">#REF!</definedName>
    <definedName name="InNLLVSub" localSheetId="2">#REF!</definedName>
    <definedName name="InNLLVSub">#REF!</definedName>
    <definedName name="InNLmain" localSheetId="3">#REF!</definedName>
    <definedName name="InNLmain" localSheetId="2">#REF!</definedName>
    <definedName name="InNLmain">#REF!</definedName>
    <definedName name="InNLmunicAffSub" localSheetId="3">#REF!</definedName>
    <definedName name="InNLmunicAffSub" localSheetId="2">#REF!</definedName>
    <definedName name="InNLmunicAffSub">#REF!</definedName>
    <definedName name="InNLmunicDx" localSheetId="3">#REF!</definedName>
    <definedName name="InNLmunicDx" localSheetId="2">#REF!</definedName>
    <definedName name="InNLmunicDx">#REF!</definedName>
    <definedName name="InNLmunicDxPOD" localSheetId="3">#REF!</definedName>
    <definedName name="InNLmunicDxPOD" localSheetId="2">#REF!</definedName>
    <definedName name="InNLmunicDxPOD">#REF!</definedName>
    <definedName name="InNLmunicE" localSheetId="3">#REF!</definedName>
    <definedName name="InNLmunicE" localSheetId="2">#REF!</definedName>
    <definedName name="InNLmunicE">#REF!</definedName>
    <definedName name="InNLmunicElecSub" localSheetId="3">#REF!</definedName>
    <definedName name="InNLmunicElecSub" localSheetId="2">#REF!</definedName>
    <definedName name="InNLmunicElecSub">#REF!</definedName>
    <definedName name="InNLmunickvarh" localSheetId="3">#REF!</definedName>
    <definedName name="InNLmunickvarh" localSheetId="2">#REF!</definedName>
    <definedName name="InNLmunickvarh">#REF!</definedName>
    <definedName name="InNLmunicLVSub" localSheetId="3">#REF!</definedName>
    <definedName name="InNLmunicLVSub" localSheetId="2">#REF!</definedName>
    <definedName name="InNLmunicLVSub">#REF!</definedName>
    <definedName name="InNLmunicmain" localSheetId="3">#REF!</definedName>
    <definedName name="InNLmunicmain" localSheetId="2">#REF!</definedName>
    <definedName name="InNLmunicmain">#REF!</definedName>
    <definedName name="InNLmunicNDC" localSheetId="3">#REF!</definedName>
    <definedName name="InNLmunicNDC" localSheetId="2">#REF!</definedName>
    <definedName name="InNLmunicNDC">#REF!</definedName>
    <definedName name="InNLmunicNetSub" localSheetId="3">#REF!</definedName>
    <definedName name="InNLmunicNetSub" localSheetId="2">#REF!</definedName>
    <definedName name="InNLmunicNetSub">#REF!</definedName>
    <definedName name="InNLmunicRel" localSheetId="3">#REF!</definedName>
    <definedName name="InNLmunicRel" localSheetId="2">#REF!</definedName>
    <definedName name="InNLmunicRel">#REF!</definedName>
    <definedName name="InNLmunicRet" localSheetId="3">#REF!</definedName>
    <definedName name="InNLmunicRet" localSheetId="2">#REF!</definedName>
    <definedName name="InNLmunicRet">#REF!</definedName>
    <definedName name="InNLmunicTx" localSheetId="3">#REF!</definedName>
    <definedName name="InNLmunicTx" localSheetId="2">#REF!</definedName>
    <definedName name="InNLmunicTx">#REF!</definedName>
    <definedName name="InNLmunicTxDx" localSheetId="3">#REF!</definedName>
    <definedName name="InNLmunicTxDx" localSheetId="2">#REF!</definedName>
    <definedName name="InNLmunicTxDx">#REF!</definedName>
    <definedName name="InNLNDC" localSheetId="3">#REF!</definedName>
    <definedName name="InNLNDC" localSheetId="2">#REF!</definedName>
    <definedName name="InNLNDC">#REF!</definedName>
    <definedName name="InNLNetSub" localSheetId="3">#REF!</definedName>
    <definedName name="InNLNetSub" localSheetId="2">#REF!</definedName>
    <definedName name="InNLNetSub">#REF!</definedName>
    <definedName name="InNLRel" localSheetId="3">#REF!</definedName>
    <definedName name="InNLRel" localSheetId="2">#REF!</definedName>
    <definedName name="InNLRel">#REF!</definedName>
    <definedName name="InNLRet" localSheetId="3">#REF!</definedName>
    <definedName name="InNLRet" localSheetId="2">#REF!</definedName>
    <definedName name="InNLRet">#REF!</definedName>
    <definedName name="InNLTx" localSheetId="3">#REF!</definedName>
    <definedName name="InNLTx" localSheetId="2">#REF!</definedName>
    <definedName name="InNLTx">#REF!</definedName>
    <definedName name="InNLTxDx" localSheetId="3">#REF!</definedName>
    <definedName name="InNLTxDx" localSheetId="2">#REF!</definedName>
    <definedName name="InNLTxDx">#REF!</definedName>
    <definedName name="InNRAffSub" localSheetId="3">#REF!</definedName>
    <definedName name="InNRAffSub" localSheetId="2">#REF!</definedName>
    <definedName name="InNRAffSub">#REF!</definedName>
    <definedName name="InNRDx" localSheetId="3">#REF!</definedName>
    <definedName name="InNRDx" localSheetId="2">#REF!</definedName>
    <definedName name="InNRDx">#REF!</definedName>
    <definedName name="InNRDxPOD" localSheetId="3">#REF!</definedName>
    <definedName name="InNRDxPOD" localSheetId="2">#REF!</definedName>
    <definedName name="InNRDxPOD">#REF!</definedName>
    <definedName name="InNRE" localSheetId="3">#REF!</definedName>
    <definedName name="InNRE" localSheetId="2">#REF!</definedName>
    <definedName name="InNRE">#REF!</definedName>
    <definedName name="InNRElecSub" localSheetId="3">#REF!</definedName>
    <definedName name="InNRElecSub" localSheetId="2">#REF!</definedName>
    <definedName name="InNRElecSub">#REF!</definedName>
    <definedName name="InNRkvarh" localSheetId="3">#REF!</definedName>
    <definedName name="InNRkvarh" localSheetId="2">#REF!</definedName>
    <definedName name="InNRkvarh">#REF!</definedName>
    <definedName name="InNRLVSub" localSheetId="3">#REF!</definedName>
    <definedName name="InNRLVSub" localSheetId="2">#REF!</definedName>
    <definedName name="InNRLVSub">#REF!</definedName>
    <definedName name="InNRmain" localSheetId="3">#REF!</definedName>
    <definedName name="InNRmain" localSheetId="2">#REF!</definedName>
    <definedName name="InNRmain">#REF!</definedName>
    <definedName name="InNRmunicAffSub" localSheetId="3">#REF!</definedName>
    <definedName name="InNRmunicAffSub" localSheetId="2">#REF!</definedName>
    <definedName name="InNRmunicAffSub">#REF!</definedName>
    <definedName name="InNRmunicDx" localSheetId="3">#REF!</definedName>
    <definedName name="InNRmunicDx" localSheetId="2">#REF!</definedName>
    <definedName name="InNRmunicDx">#REF!</definedName>
    <definedName name="InNRmunicDxPOD" localSheetId="3">#REF!</definedName>
    <definedName name="InNRmunicDxPOD" localSheetId="2">#REF!</definedName>
    <definedName name="InNRmunicDxPOD">#REF!</definedName>
    <definedName name="InNRmunicE" localSheetId="3">#REF!</definedName>
    <definedName name="InNRmunicE" localSheetId="2">#REF!</definedName>
    <definedName name="InNRmunicE">#REF!</definedName>
    <definedName name="InNRmunicElecSub" localSheetId="3">#REF!</definedName>
    <definedName name="InNRmunicElecSub" localSheetId="2">#REF!</definedName>
    <definedName name="InNRmunicElecSub">#REF!</definedName>
    <definedName name="InNRmunickvarh" localSheetId="3">#REF!</definedName>
    <definedName name="InNRmunickvarh" localSheetId="2">#REF!</definedName>
    <definedName name="InNRmunickvarh">#REF!</definedName>
    <definedName name="InNRmunicLVSub" localSheetId="3">#REF!</definedName>
    <definedName name="InNRmunicLVSub" localSheetId="2">#REF!</definedName>
    <definedName name="InNRmunicLVSub">#REF!</definedName>
    <definedName name="InNRmunicmain" localSheetId="3">#REF!</definedName>
    <definedName name="InNRmunicmain" localSheetId="2">#REF!</definedName>
    <definedName name="InNRmunicmain">#REF!</definedName>
    <definedName name="InNRmunicNDC" localSheetId="3">#REF!</definedName>
    <definedName name="InNRmunicNDC" localSheetId="2">#REF!</definedName>
    <definedName name="InNRmunicNDC">#REF!</definedName>
    <definedName name="InNRmunicNetSub" localSheetId="3">#REF!</definedName>
    <definedName name="InNRmunicNetSub" localSheetId="2">#REF!</definedName>
    <definedName name="InNRmunicNetSub">#REF!</definedName>
    <definedName name="InNRmunicRel" localSheetId="3">#REF!</definedName>
    <definedName name="InNRmunicRel" localSheetId="2">#REF!</definedName>
    <definedName name="InNRmunicRel">#REF!</definedName>
    <definedName name="InNRmunicRet" localSheetId="3">#REF!</definedName>
    <definedName name="InNRmunicRet" localSheetId="2">#REF!</definedName>
    <definedName name="InNRmunicRet">#REF!</definedName>
    <definedName name="InNRmunicTx" localSheetId="3">#REF!</definedName>
    <definedName name="InNRmunicTx" localSheetId="2">#REF!</definedName>
    <definedName name="InNRmunicTx">#REF!</definedName>
    <definedName name="InNRmunicTxDx" localSheetId="3">#REF!</definedName>
    <definedName name="InNRmunicTxDx" localSheetId="2">#REF!</definedName>
    <definedName name="InNRmunicTxDx">#REF!</definedName>
    <definedName name="InNRNDC" localSheetId="3">#REF!</definedName>
    <definedName name="InNRNDC" localSheetId="2">#REF!</definedName>
    <definedName name="InNRNDC">#REF!</definedName>
    <definedName name="InNRNetSub" localSheetId="3">#REF!</definedName>
    <definedName name="InNRNetSub" localSheetId="2">#REF!</definedName>
    <definedName name="InNRNetSub">#REF!</definedName>
    <definedName name="InNRRel" localSheetId="3">#REF!</definedName>
    <definedName name="InNRRel" localSheetId="2">#REF!</definedName>
    <definedName name="InNRRel">#REF!</definedName>
    <definedName name="InNRRet" localSheetId="3">#REF!</definedName>
    <definedName name="InNRRet" localSheetId="2">#REF!</definedName>
    <definedName name="InNRRet">#REF!</definedName>
    <definedName name="InNRTx" localSheetId="3">#REF!</definedName>
    <definedName name="InNRTx" localSheetId="2">#REF!</definedName>
    <definedName name="InNRTx">#REF!</definedName>
    <definedName name="InNRTxDx" localSheetId="3">#REF!</definedName>
    <definedName name="InNRTxDx" localSheetId="2">#REF!</definedName>
    <definedName name="InNRTxDx">#REF!</definedName>
    <definedName name="InNSAffSub" localSheetId="3">#REF!</definedName>
    <definedName name="InNSAffSub" localSheetId="2">#REF!</definedName>
    <definedName name="InNSAffSub">#REF!</definedName>
    <definedName name="InNSDx" localSheetId="3">#REF!</definedName>
    <definedName name="InNSDx" localSheetId="2">#REF!</definedName>
    <definedName name="InNSDx">#REF!</definedName>
    <definedName name="InNSDxPOD" localSheetId="3">#REF!</definedName>
    <definedName name="InNSDxPOD" localSheetId="2">#REF!</definedName>
    <definedName name="InNSDxPOD">#REF!</definedName>
    <definedName name="InNSE" localSheetId="3">#REF!</definedName>
    <definedName name="InNSE" localSheetId="2">#REF!</definedName>
    <definedName name="InNSE">#REF!</definedName>
    <definedName name="InNSElecSub" localSheetId="3">#REF!</definedName>
    <definedName name="InNSElecSub" localSheetId="2">#REF!</definedName>
    <definedName name="InNSElecSub">#REF!</definedName>
    <definedName name="InNSkvarh" localSheetId="3">#REF!</definedName>
    <definedName name="InNSkvarh" localSheetId="2">#REF!</definedName>
    <definedName name="InNSkvarh">#REF!</definedName>
    <definedName name="InNSLVSub" localSheetId="3">#REF!</definedName>
    <definedName name="InNSLVSub" localSheetId="2">#REF!</definedName>
    <definedName name="InNSLVSub">#REF!</definedName>
    <definedName name="InNSmain" localSheetId="3">#REF!</definedName>
    <definedName name="InNSmain" localSheetId="2">#REF!</definedName>
    <definedName name="InNSmain">#REF!</definedName>
    <definedName name="InNSmunicAffSub" localSheetId="3">#REF!</definedName>
    <definedName name="InNSmunicAffSub" localSheetId="2">#REF!</definedName>
    <definedName name="InNSmunicAffSub">#REF!</definedName>
    <definedName name="InNSmunicDx" localSheetId="3">#REF!</definedName>
    <definedName name="InNSmunicDx" localSheetId="2">#REF!</definedName>
    <definedName name="InNSmunicDx">#REF!</definedName>
    <definedName name="InNSmunicDxPOD" localSheetId="3">#REF!</definedName>
    <definedName name="InNSmunicDxPOD" localSheetId="2">#REF!</definedName>
    <definedName name="InNSmunicDxPOD">#REF!</definedName>
    <definedName name="InNSmunicE" localSheetId="3">#REF!</definedName>
    <definedName name="InNSmunicE" localSheetId="2">#REF!</definedName>
    <definedName name="InNSmunicE">#REF!</definedName>
    <definedName name="InNSmunicElecSub" localSheetId="3">#REF!</definedName>
    <definedName name="InNSmunicElecSub" localSheetId="2">#REF!</definedName>
    <definedName name="InNSmunicElecSub">#REF!</definedName>
    <definedName name="InNSmunickvarh" localSheetId="3">#REF!</definedName>
    <definedName name="InNSmunickvarh" localSheetId="2">#REF!</definedName>
    <definedName name="InNSmunickvarh">#REF!</definedName>
    <definedName name="InNSmunicLVSub" localSheetId="3">#REF!</definedName>
    <definedName name="InNSmunicLVSub" localSheetId="2">#REF!</definedName>
    <definedName name="InNSmunicLVSub">#REF!</definedName>
    <definedName name="InNSmunicmain" localSheetId="3">#REF!</definedName>
    <definedName name="InNSmunicmain" localSheetId="2">#REF!</definedName>
    <definedName name="InNSmunicmain">#REF!</definedName>
    <definedName name="InNSmunicNDC" localSheetId="3">#REF!</definedName>
    <definedName name="InNSmunicNDC" localSheetId="2">#REF!</definedName>
    <definedName name="InNSmunicNDC">#REF!</definedName>
    <definedName name="InNSmunicNetSub" localSheetId="3">#REF!</definedName>
    <definedName name="InNSmunicNetSub" localSheetId="2">#REF!</definedName>
    <definedName name="InNSmunicNetSub">#REF!</definedName>
    <definedName name="InNSmunicRel" localSheetId="3">#REF!</definedName>
    <definedName name="InNSmunicRel" localSheetId="2">#REF!</definedName>
    <definedName name="InNSmunicRel">#REF!</definedName>
    <definedName name="InNSmunicRet" localSheetId="3">#REF!</definedName>
    <definedName name="InNSmunicRet" localSheetId="2">#REF!</definedName>
    <definedName name="InNSmunicRet">#REF!</definedName>
    <definedName name="InNSmunicTx" localSheetId="3">#REF!</definedName>
    <definedName name="InNSmunicTx" localSheetId="2">#REF!</definedName>
    <definedName name="InNSmunicTx">#REF!</definedName>
    <definedName name="InNSmunicTxDx" localSheetId="3">#REF!</definedName>
    <definedName name="InNSmunicTxDx" localSheetId="2">#REF!</definedName>
    <definedName name="InNSmunicTxDx">#REF!</definedName>
    <definedName name="InNSNDC" localSheetId="3">#REF!</definedName>
    <definedName name="InNSNDC" localSheetId="2">#REF!</definedName>
    <definedName name="InNSNDC">#REF!</definedName>
    <definedName name="InNSNetSub" localSheetId="3">#REF!</definedName>
    <definedName name="InNSNetSub" localSheetId="2">#REF!</definedName>
    <definedName name="InNSNetSub">#REF!</definedName>
    <definedName name="InNSRel" localSheetId="3">#REF!</definedName>
    <definedName name="InNSRel" localSheetId="2">#REF!</definedName>
    <definedName name="InNSRel">#REF!</definedName>
    <definedName name="InNSRet" localSheetId="3">#REF!</definedName>
    <definedName name="InNSRet" localSheetId="2">#REF!</definedName>
    <definedName name="InNSRet">#REF!</definedName>
    <definedName name="InNSTx" localSheetId="3">#REF!</definedName>
    <definedName name="InNSTx" localSheetId="2">#REF!</definedName>
    <definedName name="InNSTx">#REF!</definedName>
    <definedName name="InNsTxDx" localSheetId="3">#REF!</definedName>
    <definedName name="InNsTxDx" localSheetId="2">#REF!</definedName>
    <definedName name="InNsTxDx">#REF!</definedName>
    <definedName name="InPLAffSub" localSheetId="3">#REF!</definedName>
    <definedName name="InPLAffSub" localSheetId="2">#REF!</definedName>
    <definedName name="InPLAffSub">#REF!</definedName>
    <definedName name="InPLDx" localSheetId="3">#REF!</definedName>
    <definedName name="InPLDx" localSheetId="2">#REF!</definedName>
    <definedName name="InPLDx">#REF!</definedName>
    <definedName name="InPLDxPOD" localSheetId="3">#REF!</definedName>
    <definedName name="InPLDxPOD" localSheetId="2">#REF!</definedName>
    <definedName name="InPLDxPOD">#REF!</definedName>
    <definedName name="InPLE" localSheetId="3">#REF!</definedName>
    <definedName name="InPLE" localSheetId="2">#REF!</definedName>
    <definedName name="InPLE">#REF!</definedName>
    <definedName name="InPLElecSub" localSheetId="3">#REF!</definedName>
    <definedName name="InPLElecSub" localSheetId="2">#REF!</definedName>
    <definedName name="InPLElecSub">#REF!</definedName>
    <definedName name="InPLkvarh" localSheetId="3">#REF!</definedName>
    <definedName name="InPLkvarh" localSheetId="2">#REF!</definedName>
    <definedName name="InPLkvarh">#REF!</definedName>
    <definedName name="InPLLVSub" localSheetId="3">#REF!</definedName>
    <definedName name="InPLLVSub" localSheetId="2">#REF!</definedName>
    <definedName name="InPLLVSub">#REF!</definedName>
    <definedName name="InPLmain" localSheetId="3">#REF!</definedName>
    <definedName name="InPLmain" localSheetId="2">#REF!</definedName>
    <definedName name="InPLmain">#REF!</definedName>
    <definedName name="InPLmunicAffSub" localSheetId="3">#REF!</definedName>
    <definedName name="InPLmunicAffSub" localSheetId="2">#REF!</definedName>
    <definedName name="InPLmunicAffSub">#REF!</definedName>
    <definedName name="InPLmunicDx" localSheetId="3">#REF!</definedName>
    <definedName name="InPLmunicDx" localSheetId="2">#REF!</definedName>
    <definedName name="InPLmunicDx">#REF!</definedName>
    <definedName name="InPLmunicDxPOD" localSheetId="3">#REF!</definedName>
    <definedName name="InPLmunicDxPOD" localSheetId="2">#REF!</definedName>
    <definedName name="InPLmunicDxPOD">#REF!</definedName>
    <definedName name="InPLmunicE" localSheetId="3">#REF!</definedName>
    <definedName name="InPLmunicE" localSheetId="2">#REF!</definedName>
    <definedName name="InPLmunicE">#REF!</definedName>
    <definedName name="InPLmunicElecSub" localSheetId="3">#REF!</definedName>
    <definedName name="InPLmunicElecSub" localSheetId="2">#REF!</definedName>
    <definedName name="InPLmunicElecSub">#REF!</definedName>
    <definedName name="InPLmunickvarh" localSheetId="3">#REF!</definedName>
    <definedName name="InPLmunickvarh" localSheetId="2">#REF!</definedName>
    <definedName name="InPLmunickvarh">#REF!</definedName>
    <definedName name="InPLmunicLVSub" localSheetId="3">#REF!</definedName>
    <definedName name="InPLmunicLVSub" localSheetId="2">#REF!</definedName>
    <definedName name="InPLmunicLVSub">#REF!</definedName>
    <definedName name="InPLmunicmain" localSheetId="3">#REF!</definedName>
    <definedName name="InPLmunicmain" localSheetId="2">#REF!</definedName>
    <definedName name="InPLmunicmain">#REF!</definedName>
    <definedName name="InPLmunicNDC" localSheetId="3">#REF!</definedName>
    <definedName name="InPLmunicNDC" localSheetId="2">#REF!</definedName>
    <definedName name="InPLmunicNDC">#REF!</definedName>
    <definedName name="InPLmunicNetSub" localSheetId="3">#REF!</definedName>
    <definedName name="InPLmunicNetSub" localSheetId="2">#REF!</definedName>
    <definedName name="InPLmunicNetSub">#REF!</definedName>
    <definedName name="InPLmunicRel" localSheetId="3">#REF!</definedName>
    <definedName name="InPLmunicRel" localSheetId="2">#REF!</definedName>
    <definedName name="InPLmunicRel">#REF!</definedName>
    <definedName name="InPLmunicRet" localSheetId="3">#REF!</definedName>
    <definedName name="InPLmunicRet" localSheetId="2">#REF!</definedName>
    <definedName name="InPLmunicRet">#REF!</definedName>
    <definedName name="InPLmunicTx" localSheetId="3">#REF!</definedName>
    <definedName name="InPLmunicTx" localSheetId="2">#REF!</definedName>
    <definedName name="InPLmunicTx">#REF!</definedName>
    <definedName name="InPLmunicTxDx" localSheetId="3">#REF!</definedName>
    <definedName name="InPLmunicTxDx" localSheetId="2">#REF!</definedName>
    <definedName name="InPLmunicTxDx">#REF!</definedName>
    <definedName name="InPLNDC" localSheetId="3">#REF!</definedName>
    <definedName name="InPLNDC" localSheetId="2">#REF!</definedName>
    <definedName name="InPLNDC">#REF!</definedName>
    <definedName name="InPLNetSub" localSheetId="3">#REF!</definedName>
    <definedName name="InPLNetSub" localSheetId="2">#REF!</definedName>
    <definedName name="InPLNetSub">#REF!</definedName>
    <definedName name="InPLRel" localSheetId="3">#REF!</definedName>
    <definedName name="InPLRel" localSheetId="2">#REF!</definedName>
    <definedName name="InPLRel">#REF!</definedName>
    <definedName name="InPLRet" localSheetId="3">#REF!</definedName>
    <definedName name="InPLRet" localSheetId="2">#REF!</definedName>
    <definedName name="InPLRet">#REF!</definedName>
    <definedName name="InPLTx" localSheetId="3">#REF!</definedName>
    <definedName name="InPLTx" localSheetId="2">#REF!</definedName>
    <definedName name="InPLTx">#REF!</definedName>
    <definedName name="InPLTxDx" localSheetId="3">#REF!</definedName>
    <definedName name="InPLTxDx" localSheetId="2">#REF!</definedName>
    <definedName name="InPLTxDx">#REF!</definedName>
    <definedName name="InRurAffSub" localSheetId="3">#REF!</definedName>
    <definedName name="InRurAffSub" localSheetId="2">#REF!</definedName>
    <definedName name="InRurAffSub">#REF!</definedName>
    <definedName name="InRurDx" localSheetId="3">#REF!</definedName>
    <definedName name="InRurDx" localSheetId="2">#REF!</definedName>
    <definedName name="InRurDx">#REF!</definedName>
    <definedName name="InRurDxPOD" localSheetId="3">#REF!</definedName>
    <definedName name="InRurDxPOD" localSheetId="2">#REF!</definedName>
    <definedName name="InRurDxPOD">#REF!</definedName>
    <definedName name="InRurE" localSheetId="3">#REF!</definedName>
    <definedName name="InRurE" localSheetId="2">#REF!</definedName>
    <definedName name="InRurE">#REF!</definedName>
    <definedName name="InRurElecSub" localSheetId="3">#REF!</definedName>
    <definedName name="InRurElecSub" localSheetId="2">#REF!</definedName>
    <definedName name="InRurElecSub">#REF!</definedName>
    <definedName name="InRurkvarh" localSheetId="3">#REF!</definedName>
    <definedName name="InRurkvarh" localSheetId="2">#REF!</definedName>
    <definedName name="InRurkvarh">#REF!</definedName>
    <definedName name="InRurLVSub" localSheetId="3">#REF!</definedName>
    <definedName name="InRurLVSub" localSheetId="2">#REF!</definedName>
    <definedName name="InRurLVSub">#REF!</definedName>
    <definedName name="InRurmain" localSheetId="3">#REF!</definedName>
    <definedName name="InRurmain" localSheetId="2">#REF!</definedName>
    <definedName name="InRurmain">#REF!</definedName>
    <definedName name="InRurmunicAffSub" localSheetId="3">#REF!</definedName>
    <definedName name="InRurmunicAffSub" localSheetId="2">#REF!</definedName>
    <definedName name="InRurmunicAffSub">#REF!</definedName>
    <definedName name="InRurmunicDx" localSheetId="3">#REF!</definedName>
    <definedName name="InRurmunicDx" localSheetId="2">#REF!</definedName>
    <definedName name="InRurmunicDx">#REF!</definedName>
    <definedName name="InRurmunicDxPOD" localSheetId="3">#REF!</definedName>
    <definedName name="InRurmunicDxPOD" localSheetId="2">#REF!</definedName>
    <definedName name="InRurmunicDxPOD">#REF!</definedName>
    <definedName name="InRurmunicE" localSheetId="3">#REF!</definedName>
    <definedName name="InRurmunicE" localSheetId="2">#REF!</definedName>
    <definedName name="InRurmunicE">#REF!</definedName>
    <definedName name="InRurmunicElecSub" localSheetId="3">#REF!</definedName>
    <definedName name="InRurmunicElecSub" localSheetId="2">#REF!</definedName>
    <definedName name="InRurmunicElecSub">#REF!</definedName>
    <definedName name="InRurmunickvarh" localSheetId="3">#REF!</definedName>
    <definedName name="InRurmunickvarh" localSheetId="2">#REF!</definedName>
    <definedName name="InRurmunickvarh">#REF!</definedName>
    <definedName name="InRurmunicLVSub" localSheetId="3">#REF!</definedName>
    <definedName name="InRurmunicLVSub" localSheetId="2">#REF!</definedName>
    <definedName name="InRurmunicLVSub">#REF!</definedName>
    <definedName name="InRurmunicmain" localSheetId="3">#REF!</definedName>
    <definedName name="InRurmunicmain" localSheetId="2">#REF!</definedName>
    <definedName name="InRurmunicmain">#REF!</definedName>
    <definedName name="InRurmunicNDC" localSheetId="3">#REF!</definedName>
    <definedName name="InRurmunicNDC" localSheetId="2">#REF!</definedName>
    <definedName name="InRurmunicNDC">#REF!</definedName>
    <definedName name="InRurmunicNetSub" localSheetId="3">#REF!</definedName>
    <definedName name="InRurmunicNetSub" localSheetId="2">#REF!</definedName>
    <definedName name="InRurmunicNetSub">#REF!</definedName>
    <definedName name="InRurmunicRel" localSheetId="3">#REF!</definedName>
    <definedName name="InRurmunicRel" localSheetId="2">#REF!</definedName>
    <definedName name="InRurmunicRel">#REF!</definedName>
    <definedName name="InRurmunicRet" localSheetId="3">#REF!</definedName>
    <definedName name="InRurmunicRet" localSheetId="2">#REF!</definedName>
    <definedName name="InRurmunicRet">#REF!</definedName>
    <definedName name="InRurmunicTx" localSheetId="3">#REF!</definedName>
    <definedName name="InRurmunicTx" localSheetId="2">#REF!</definedName>
    <definedName name="InRurmunicTx">#REF!</definedName>
    <definedName name="InRurmunicTxDx" localSheetId="3">#REF!</definedName>
    <definedName name="InRurmunicTxDx" localSheetId="2">#REF!</definedName>
    <definedName name="InRurmunicTxDx">#REF!</definedName>
    <definedName name="InRurNDC" localSheetId="3">#REF!</definedName>
    <definedName name="InRurNDC" localSheetId="2">#REF!</definedName>
    <definedName name="InRurNDC">#REF!</definedName>
    <definedName name="InRurNetSub" localSheetId="3">#REF!</definedName>
    <definedName name="InRurNetSub" localSheetId="2">#REF!</definedName>
    <definedName name="InRurNetSub">#REF!</definedName>
    <definedName name="InRurRel" localSheetId="3">#REF!</definedName>
    <definedName name="InRurRel" localSheetId="2">#REF!</definedName>
    <definedName name="InRurRel">#REF!</definedName>
    <definedName name="InRurRet" localSheetId="3">#REF!</definedName>
    <definedName name="InRurRet" localSheetId="2">#REF!</definedName>
    <definedName name="InRurRet">#REF!</definedName>
    <definedName name="InRurTx" localSheetId="3">#REF!</definedName>
    <definedName name="InRurTx" localSheetId="2">#REF!</definedName>
    <definedName name="InRurTx">#REF!</definedName>
    <definedName name="InRurTxDx" localSheetId="3">#REF!</definedName>
    <definedName name="InRurTxDx" localSheetId="2">#REF!</definedName>
    <definedName name="InRurTxDx">#REF!</definedName>
    <definedName name="InT1AffSub" localSheetId="3">#REF!</definedName>
    <definedName name="InT1AffSub" localSheetId="2">#REF!</definedName>
    <definedName name="InT1AffSub">#REF!</definedName>
    <definedName name="InT1Dx" localSheetId="3">#REF!</definedName>
    <definedName name="InT1Dx" localSheetId="2">#REF!</definedName>
    <definedName name="InT1Dx">#REF!</definedName>
    <definedName name="InT1DxPOD" localSheetId="3">#REF!</definedName>
    <definedName name="InT1DxPOD" localSheetId="2">#REF!</definedName>
    <definedName name="InT1DxPOD">#REF!</definedName>
    <definedName name="InT1E" localSheetId="3">#REF!</definedName>
    <definedName name="InT1E" localSheetId="2">#REF!</definedName>
    <definedName name="InT1E">#REF!</definedName>
    <definedName name="InT1ElecSub" localSheetId="3">#REF!</definedName>
    <definedName name="InT1ElecSub" localSheetId="2">#REF!</definedName>
    <definedName name="InT1ElecSub">#REF!</definedName>
    <definedName name="InT1kvarh" localSheetId="3">#REF!</definedName>
    <definedName name="InT1kvarh" localSheetId="2">#REF!</definedName>
    <definedName name="InT1kvarh">#REF!</definedName>
    <definedName name="InT1LVSub" localSheetId="3">#REF!</definedName>
    <definedName name="InT1LVSub" localSheetId="2">#REF!</definedName>
    <definedName name="InT1LVSub">#REF!</definedName>
    <definedName name="InT1main" localSheetId="3">#REF!</definedName>
    <definedName name="InT1main" localSheetId="2">#REF!</definedName>
    <definedName name="InT1main">#REF!</definedName>
    <definedName name="InT1NDC" localSheetId="3">#REF!</definedName>
    <definedName name="InT1NDC" localSheetId="2">#REF!</definedName>
    <definedName name="InT1NDC">#REF!</definedName>
    <definedName name="InT1NetSub" localSheetId="3">#REF!</definedName>
    <definedName name="InT1NetSub" localSheetId="2">#REF!</definedName>
    <definedName name="InT1NetSub">#REF!</definedName>
    <definedName name="InT1Rel" localSheetId="3">#REF!</definedName>
    <definedName name="InT1Rel" localSheetId="2">#REF!</definedName>
    <definedName name="InT1Rel">#REF!</definedName>
    <definedName name="InT1Ret" localSheetId="3">#REF!</definedName>
    <definedName name="InT1Ret" localSheetId="2">#REF!</definedName>
    <definedName name="InT1Ret">#REF!</definedName>
    <definedName name="InT1Tx" localSheetId="3">#REF!</definedName>
    <definedName name="InT1Tx" localSheetId="2">#REF!</definedName>
    <definedName name="InT1Tx">#REF!</definedName>
    <definedName name="InT1TxDx" localSheetId="3">#REF!</definedName>
    <definedName name="InT1TxDx" localSheetId="2">#REF!</definedName>
    <definedName name="InT1TxDx">#REF!</definedName>
    <definedName name="InT2AffSub" localSheetId="3">#REF!</definedName>
    <definedName name="InT2AffSub" localSheetId="2">#REF!</definedName>
    <definedName name="InT2AffSub">#REF!</definedName>
    <definedName name="InT2Dx" localSheetId="3">#REF!</definedName>
    <definedName name="InT2Dx" localSheetId="2">#REF!</definedName>
    <definedName name="InT2Dx">#REF!</definedName>
    <definedName name="InT2DxPOD" localSheetId="3">#REF!</definedName>
    <definedName name="InT2DxPOD" localSheetId="2">#REF!</definedName>
    <definedName name="InT2DxPOD">#REF!</definedName>
    <definedName name="InT2E" localSheetId="3">#REF!</definedName>
    <definedName name="InT2E" localSheetId="2">#REF!</definedName>
    <definedName name="InT2E">#REF!</definedName>
    <definedName name="InT2ElecSub" localSheetId="3">#REF!</definedName>
    <definedName name="InT2ElecSub" localSheetId="2">#REF!</definedName>
    <definedName name="InT2ElecSub">#REF!</definedName>
    <definedName name="InT2kvarh" localSheetId="3">#REF!</definedName>
    <definedName name="InT2kvarh" localSheetId="2">#REF!</definedName>
    <definedName name="InT2kvarh">#REF!</definedName>
    <definedName name="InT2LVSub" localSheetId="3">#REF!</definedName>
    <definedName name="InT2LVSub" localSheetId="2">#REF!</definedName>
    <definedName name="InT2LVSub">#REF!</definedName>
    <definedName name="InT2main" localSheetId="3">#REF!</definedName>
    <definedName name="InT2main" localSheetId="2">#REF!</definedName>
    <definedName name="InT2main">#REF!</definedName>
    <definedName name="InT2NDC" localSheetId="3">#REF!</definedName>
    <definedName name="InT2NDC" localSheetId="2">#REF!</definedName>
    <definedName name="InT2NDC">#REF!</definedName>
    <definedName name="InT2NetSub" localSheetId="3">#REF!</definedName>
    <definedName name="InT2NetSub" localSheetId="2">#REF!</definedName>
    <definedName name="InT2NetSub">#REF!</definedName>
    <definedName name="InT2Rel" localSheetId="3">#REF!</definedName>
    <definedName name="InT2Rel" localSheetId="2">#REF!</definedName>
    <definedName name="InT2Rel">#REF!</definedName>
    <definedName name="InT2Ret" localSheetId="3">#REF!</definedName>
    <definedName name="InT2Ret" localSheetId="2">#REF!</definedName>
    <definedName name="InT2Ret">#REF!</definedName>
    <definedName name="InT2Tx" localSheetId="3">#REF!</definedName>
    <definedName name="InT2Tx" localSheetId="2">#REF!</definedName>
    <definedName name="InT2Tx">#REF!</definedName>
    <definedName name="InT2TxDx" localSheetId="3">#REF!</definedName>
    <definedName name="InT2TxDx" localSheetId="2">#REF!</definedName>
    <definedName name="InT2TxDx">#REF!</definedName>
    <definedName name="InWEPSAffSub" localSheetId="3">#REF!</definedName>
    <definedName name="InWEPSAffSub" localSheetId="2">#REF!</definedName>
    <definedName name="InWEPSAffSub">#REF!</definedName>
    <definedName name="InWEPSDx" localSheetId="3">#REF!</definedName>
    <definedName name="InWEPSDx" localSheetId="2">#REF!</definedName>
    <definedName name="InWEPSDx">#REF!</definedName>
    <definedName name="InWEPSDxPOD" localSheetId="3">#REF!</definedName>
    <definedName name="InWEPSDxPOD" localSheetId="2">#REF!</definedName>
    <definedName name="InWEPSDxPOD">#REF!</definedName>
    <definedName name="InWEPSE" localSheetId="3">#REF!</definedName>
    <definedName name="InWEPSE" localSheetId="2">#REF!</definedName>
    <definedName name="InWEPSE">#REF!</definedName>
    <definedName name="InWEPSElecSub" localSheetId="3">#REF!</definedName>
    <definedName name="InWEPSElecSub" localSheetId="2">#REF!</definedName>
    <definedName name="InWEPSElecSub">#REF!</definedName>
    <definedName name="InWEPSkvarh" localSheetId="3">#REF!</definedName>
    <definedName name="InWEPSkvarh" localSheetId="2">#REF!</definedName>
    <definedName name="InWEPSkvarh">#REF!</definedName>
    <definedName name="InWEPSLVSub" localSheetId="3">#REF!</definedName>
    <definedName name="InWEPSLVSub" localSheetId="2">#REF!</definedName>
    <definedName name="InWEPSLVSub">#REF!</definedName>
    <definedName name="InWEPSmain" localSheetId="3">#REF!</definedName>
    <definedName name="InWEPSmain" localSheetId="2">#REF!</definedName>
    <definedName name="InWEPSmain">#REF!</definedName>
    <definedName name="InWEPSmunicAffSub" localSheetId="3">#REF!</definedName>
    <definedName name="InWEPSmunicAffSub" localSheetId="2">#REF!</definedName>
    <definedName name="InWEPSmunicAffSub">#REF!</definedName>
    <definedName name="InWEPSmunicDx" localSheetId="3">#REF!</definedName>
    <definedName name="InWEPSmunicDx" localSheetId="2">#REF!</definedName>
    <definedName name="InWEPSmunicDx">#REF!</definedName>
    <definedName name="InWEPSmunicDxPOD" localSheetId="3">#REF!</definedName>
    <definedName name="InWEPSmunicDxPOD" localSheetId="2">#REF!</definedName>
    <definedName name="InWEPSmunicDxPOD">#REF!</definedName>
    <definedName name="InWEPSmunicE" localSheetId="3">#REF!</definedName>
    <definedName name="InWEPSmunicE" localSheetId="2">#REF!</definedName>
    <definedName name="InWEPSmunicE">#REF!</definedName>
    <definedName name="InWEPSmunicElecSub" localSheetId="3">#REF!</definedName>
    <definedName name="InWEPSmunicElecSub" localSheetId="2">#REF!</definedName>
    <definedName name="InWEPSmunicElecSub">#REF!</definedName>
    <definedName name="InWEPSmunickvarh" localSheetId="3">#REF!</definedName>
    <definedName name="InWEPSmunickvarh" localSheetId="2">#REF!</definedName>
    <definedName name="InWEPSmunickvarh">#REF!</definedName>
    <definedName name="InWEPSmunicLVSub" localSheetId="3">#REF!</definedName>
    <definedName name="InWEPSmunicLVSub" localSheetId="2">#REF!</definedName>
    <definedName name="InWEPSmunicLVSub">#REF!</definedName>
    <definedName name="InWEPSmunicmain" localSheetId="3">#REF!</definedName>
    <definedName name="InWEPSmunicmain" localSheetId="2">#REF!</definedName>
    <definedName name="InWEPSmunicmain">#REF!</definedName>
    <definedName name="InWEPSmunicNDC" localSheetId="3">#REF!</definedName>
    <definedName name="InWEPSmunicNDC" localSheetId="2">#REF!</definedName>
    <definedName name="InWEPSmunicNDC">#REF!</definedName>
    <definedName name="InWEPSmunicNetSub" localSheetId="3">#REF!</definedName>
    <definedName name="InWEPSmunicNetSub" localSheetId="2">#REF!</definedName>
    <definedName name="InWEPSmunicNetSub">#REF!</definedName>
    <definedName name="InWEPSmunicRel" localSheetId="3">#REF!</definedName>
    <definedName name="InWEPSmunicRel" localSheetId="2">#REF!</definedName>
    <definedName name="InWEPSmunicRel">#REF!</definedName>
    <definedName name="InWEPSmunicRet" localSheetId="3">#REF!</definedName>
    <definedName name="InWEPSmunicRet" localSheetId="2">#REF!</definedName>
    <definedName name="InWEPSmunicRet">#REF!</definedName>
    <definedName name="InWEPSmunicTx" localSheetId="3">#REF!</definedName>
    <definedName name="InWEPSmunicTx" localSheetId="2">#REF!</definedName>
    <definedName name="InWEPSmunicTx">#REF!</definedName>
    <definedName name="InWEPSmunicTxDx" localSheetId="3">#REF!</definedName>
    <definedName name="InWEPSmunicTxDx" localSheetId="2">#REF!</definedName>
    <definedName name="InWEPSmunicTxDx">#REF!</definedName>
    <definedName name="InWEPSNDC" localSheetId="3">#REF!</definedName>
    <definedName name="InWEPSNDC" localSheetId="2">#REF!</definedName>
    <definedName name="InWEPSNDC">#REF!</definedName>
    <definedName name="InWEPSNetSub" localSheetId="3">#REF!</definedName>
    <definedName name="InWEPSNetSub" localSheetId="2">#REF!</definedName>
    <definedName name="InWEPSNetSub">#REF!</definedName>
    <definedName name="InWEPSRel" localSheetId="3">#REF!</definedName>
    <definedName name="InWEPSRel" localSheetId="2">#REF!</definedName>
    <definedName name="InWEPSRel">#REF!</definedName>
    <definedName name="InWEPSRet" localSheetId="3">#REF!</definedName>
    <definedName name="InWEPSRet" localSheetId="2">#REF!</definedName>
    <definedName name="InWEPSRet">#REF!</definedName>
    <definedName name="InWEPSTx" localSheetId="3">#REF!</definedName>
    <definedName name="InWEPSTx" localSheetId="2">#REF!</definedName>
    <definedName name="InWEPSTx">#REF!</definedName>
    <definedName name="InWEPSTxDx" localSheetId="3">#REF!</definedName>
    <definedName name="InWEPSTxDx" localSheetId="2">#REF!</definedName>
    <definedName name="InWEPSTxDx">#REF!</definedName>
    <definedName name="Inzero" localSheetId="3">#REF!</definedName>
    <definedName name="Inzero" localSheetId="2">#REF!</definedName>
    <definedName name="Inzero">#REF!</definedName>
    <definedName name="InZeroAffSub" localSheetId="3">#REF!</definedName>
    <definedName name="InZeroAffSub" localSheetId="2">#REF!</definedName>
    <definedName name="InZeroAffSub">#REF!</definedName>
    <definedName name="InZeroDx" localSheetId="3">#REF!</definedName>
    <definedName name="InZeroDx" localSheetId="2">#REF!</definedName>
    <definedName name="InZeroDx">#REF!</definedName>
    <definedName name="InZeroDxPOD" localSheetId="3">#REF!</definedName>
    <definedName name="InZeroDxPOD" localSheetId="2">#REF!</definedName>
    <definedName name="InZeroDxPOD">#REF!</definedName>
    <definedName name="InZeroE" localSheetId="3">#REF!</definedName>
    <definedName name="InZeroE" localSheetId="2">#REF!</definedName>
    <definedName name="InZeroE">#REF!</definedName>
    <definedName name="InZeroElecSub" localSheetId="3">#REF!</definedName>
    <definedName name="InZeroElecSub" localSheetId="2">#REF!</definedName>
    <definedName name="InZeroElecSub">#REF!</definedName>
    <definedName name="InZerokvarh" localSheetId="3">#REF!</definedName>
    <definedName name="InZerokvarh" localSheetId="2">#REF!</definedName>
    <definedName name="InZerokvarh">#REF!</definedName>
    <definedName name="InZeroLVSub" localSheetId="3">#REF!</definedName>
    <definedName name="InZeroLVSub" localSheetId="2">#REF!</definedName>
    <definedName name="InZeroLVSub">#REF!</definedName>
    <definedName name="InZeromain" localSheetId="3">#REF!</definedName>
    <definedName name="InZeromain" localSheetId="2">#REF!</definedName>
    <definedName name="InZeromain">#REF!</definedName>
    <definedName name="InZeroNDC" localSheetId="3">#REF!</definedName>
    <definedName name="InZeroNDC" localSheetId="2">#REF!</definedName>
    <definedName name="InZeroNDC">#REF!</definedName>
    <definedName name="InZeroNetSub" localSheetId="3">#REF!</definedName>
    <definedName name="InZeroNetSub" localSheetId="2">#REF!</definedName>
    <definedName name="InZeroNetSub">#REF!</definedName>
    <definedName name="InZeroRel" localSheetId="3">#REF!</definedName>
    <definedName name="InZeroRel" localSheetId="2">#REF!</definedName>
    <definedName name="InZeroRel">#REF!</definedName>
    <definedName name="InZeroRet" localSheetId="3">#REF!</definedName>
    <definedName name="InZeroRet" localSheetId="2">#REF!</definedName>
    <definedName name="InZeroRet">#REF!</definedName>
    <definedName name="InZeroTx" localSheetId="3">#REF!</definedName>
    <definedName name="InZeroTx" localSheetId="2">#REF!</definedName>
    <definedName name="InZeroTx">#REF!</definedName>
    <definedName name="InZeroTxDx" localSheetId="3">#REF!</definedName>
    <definedName name="InZeroTxDx" localSheetId="2">#REF!</definedName>
    <definedName name="InZeroTxDx">#REF!</definedName>
    <definedName name="MunNew" localSheetId="1">#REF!</definedName>
    <definedName name="MunNew" localSheetId="3">#REF!</definedName>
    <definedName name="MunNew">#REF!</definedName>
    <definedName name="MunNewMat" localSheetId="1">#REF!</definedName>
    <definedName name="MunNewMat" localSheetId="3">#REF!</definedName>
    <definedName name="MunNewMat">#REF!</definedName>
    <definedName name="MunRatenew" localSheetId="1">#REF!</definedName>
    <definedName name="MunRatenew" localSheetId="3">#REF!</definedName>
    <definedName name="MunRatenew">#REF!</definedName>
    <definedName name="pPmegaflex" localSheetId="2">'WEPS Munic 25-26'!$F$1</definedName>
    <definedName name="_xlnm.Print_Area" localSheetId="1">'Eskom Rate Matrix'!$C$1:$U$34</definedName>
    <definedName name="_xlnm.Print_Area" localSheetId="3">'Municflex 25-26'!$G$2:$W$46</definedName>
    <definedName name="_xlnm.Print_Area" localSheetId="2">'WEPS Munic 25-26'!$G$2:$AA$62</definedName>
    <definedName name="PubLevel" localSheetId="2">#REF!</definedName>
    <definedName name="PubMaint" localSheetId="3">#REF!</definedName>
    <definedName name="PubMaint" localSheetId="2">#REF!</definedName>
    <definedName name="PubMaint">#REF!</definedName>
    <definedName name="TOU_periods">#REF!</definedName>
    <definedName name="TransflexData" localSheetId="3">#REF!</definedName>
    <definedName name="TransflexData" localSheetId="2">#REF!</definedName>
    <definedName name="TransflexData">#REF!</definedName>
    <definedName name="VAT" localSheetId="3">'[1]Loss Factors'!$AL$1</definedName>
    <definedName name="VAT" localSheetId="2">'[2]Loss Factors'!$AL$1</definedName>
    <definedName name="VAT">#REF!</definedName>
    <definedName name="Weps" localSheetId="1">#REF!</definedName>
    <definedName name="Weps" localSheetId="3">#REF!</definedName>
    <definedName name="Wep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1" i="15" l="1"/>
  <c r="A80" i="15"/>
  <c r="A79" i="15"/>
  <c r="A78" i="15"/>
  <c r="A77" i="15"/>
  <c r="A76" i="15"/>
  <c r="A75" i="15"/>
  <c r="A74" i="15"/>
  <c r="A73" i="15"/>
  <c r="A72" i="15"/>
  <c r="A71" i="15"/>
  <c r="A70" i="15"/>
  <c r="A69" i="15"/>
  <c r="A68" i="15"/>
  <c r="A67" i="15"/>
  <c r="A66" i="15"/>
  <c r="A65" i="15"/>
  <c r="A64" i="15"/>
  <c r="A63" i="15"/>
  <c r="A62" i="15"/>
  <c r="A61" i="15"/>
  <c r="A60" i="15"/>
  <c r="A59" i="15"/>
  <c r="A58" i="15"/>
  <c r="A57" i="15"/>
  <c r="A56" i="15"/>
  <c r="A55" i="15"/>
  <c r="A54" i="15"/>
  <c r="A53" i="15"/>
  <c r="A52" i="15"/>
  <c r="A51" i="15"/>
  <c r="A50" i="15"/>
  <c r="A49" i="15"/>
  <c r="A48" i="15"/>
  <c r="A47" i="15"/>
  <c r="A46" i="15"/>
  <c r="A45" i="15"/>
  <c r="A44" i="15"/>
  <c r="A43" i="15"/>
  <c r="A42" i="15"/>
  <c r="A41" i="15"/>
  <c r="A40" i="15"/>
  <c r="A39" i="15"/>
  <c r="A38" i="15"/>
  <c r="A37" i="15"/>
  <c r="A36" i="15"/>
  <c r="A35" i="15"/>
  <c r="A34" i="15"/>
  <c r="C27" i="17"/>
  <c r="C30" i="17"/>
  <c r="C29" i="17"/>
  <c r="C28" i="17"/>
  <c r="J23" i="17"/>
  <c r="K12" i="17"/>
  <c r="N12" i="17"/>
  <c r="M12" i="17"/>
  <c r="J12" i="17"/>
  <c r="I12" i="17"/>
  <c r="H12" i="17"/>
  <c r="G12" i="17"/>
  <c r="F12" i="17"/>
  <c r="E12" i="17"/>
  <c r="B22" i="17"/>
  <c r="B21" i="17"/>
  <c r="B20" i="17"/>
  <c r="B16" i="17"/>
  <c r="B17" i="17"/>
  <c r="B15" i="17"/>
  <c r="C32" i="17" l="1"/>
  <c r="R62" i="25" l="1"/>
  <c r="S62" i="25" s="1"/>
  <c r="P62" i="25"/>
  <c r="Q62" i="25" s="1"/>
  <c r="N62" i="25"/>
  <c r="O62" i="25" s="1"/>
  <c r="L62" i="25"/>
  <c r="M62" i="25" s="1"/>
  <c r="J62" i="25"/>
  <c r="K62" i="25" s="1"/>
  <c r="H62" i="25"/>
  <c r="E62" i="25"/>
  <c r="S56" i="25"/>
  <c r="Q56" i="25"/>
  <c r="O56" i="25"/>
  <c r="M56" i="25"/>
  <c r="K56" i="25"/>
  <c r="I56" i="25"/>
  <c r="E56" i="25"/>
  <c r="E49" i="25"/>
  <c r="E42" i="25"/>
  <c r="E41" i="25"/>
  <c r="E40" i="25"/>
  <c r="E39" i="25"/>
  <c r="E38" i="25"/>
  <c r="E32" i="25"/>
  <c r="E31" i="25"/>
  <c r="E30" i="25"/>
  <c r="E29" i="25"/>
  <c r="AA23" i="25"/>
  <c r="Y23" i="25"/>
  <c r="W23" i="25"/>
  <c r="U23" i="25"/>
  <c r="S23" i="25"/>
  <c r="Q23" i="25"/>
  <c r="O23" i="25"/>
  <c r="M23" i="25"/>
  <c r="K23" i="25"/>
  <c r="E23" i="25"/>
  <c r="AA22" i="25"/>
  <c r="Y22" i="25"/>
  <c r="W22" i="25"/>
  <c r="U22" i="25"/>
  <c r="S22" i="25"/>
  <c r="Q22" i="25"/>
  <c r="O22" i="25"/>
  <c r="M22" i="25"/>
  <c r="K22" i="25"/>
  <c r="E22" i="25"/>
  <c r="AA21" i="25"/>
  <c r="Y21" i="25"/>
  <c r="W21" i="25"/>
  <c r="U21" i="25"/>
  <c r="S21" i="25"/>
  <c r="Q21" i="25"/>
  <c r="O21" i="25"/>
  <c r="M21" i="25"/>
  <c r="K21" i="25"/>
  <c r="E21" i="25"/>
  <c r="AA20" i="25"/>
  <c r="Y20" i="25"/>
  <c r="W20" i="25"/>
  <c r="U20" i="25"/>
  <c r="S20" i="25"/>
  <c r="Q20" i="25"/>
  <c r="O20" i="25"/>
  <c r="M20" i="25"/>
  <c r="K20" i="25"/>
  <c r="E20" i="25"/>
  <c r="AA19" i="25"/>
  <c r="Y19" i="25"/>
  <c r="W19" i="25"/>
  <c r="U19" i="25"/>
  <c r="S19" i="25"/>
  <c r="Q19" i="25"/>
  <c r="O19" i="25"/>
  <c r="M19" i="25"/>
  <c r="K19" i="25"/>
  <c r="E19" i="25"/>
  <c r="AA18" i="25"/>
  <c r="Y18" i="25"/>
  <c r="W18" i="25"/>
  <c r="U18" i="25"/>
  <c r="S18" i="25"/>
  <c r="Q18" i="25"/>
  <c r="O18" i="25"/>
  <c r="M18" i="25"/>
  <c r="K18" i="25"/>
  <c r="E18" i="25"/>
  <c r="AA17" i="25"/>
  <c r="Y17" i="25"/>
  <c r="W17" i="25"/>
  <c r="U17" i="25"/>
  <c r="S17" i="25"/>
  <c r="Q17" i="25"/>
  <c r="O17" i="25"/>
  <c r="M17" i="25"/>
  <c r="K17" i="25"/>
  <c r="E17" i="25"/>
  <c r="AA16" i="25"/>
  <c r="Y16" i="25"/>
  <c r="W16" i="25"/>
  <c r="U16" i="25"/>
  <c r="S16" i="25"/>
  <c r="Q16" i="25"/>
  <c r="O16" i="25"/>
  <c r="M16" i="25"/>
  <c r="K16" i="25"/>
  <c r="E16" i="25"/>
  <c r="AA15" i="25"/>
  <c r="Y15" i="25"/>
  <c r="W15" i="25"/>
  <c r="U15" i="25"/>
  <c r="S15" i="25"/>
  <c r="Q15" i="25"/>
  <c r="O15" i="25"/>
  <c r="M15" i="25"/>
  <c r="K15" i="25"/>
  <c r="E15" i="25"/>
  <c r="AA14" i="25"/>
  <c r="Y14" i="25"/>
  <c r="W14" i="25"/>
  <c r="U14" i="25"/>
  <c r="S14" i="25"/>
  <c r="Q14" i="25"/>
  <c r="O14" i="25"/>
  <c r="M14" i="25"/>
  <c r="K14" i="25"/>
  <c r="E14" i="25"/>
  <c r="AA13" i="25"/>
  <c r="Y13" i="25"/>
  <c r="W13" i="25"/>
  <c r="U13" i="25"/>
  <c r="S13" i="25"/>
  <c r="Q13" i="25"/>
  <c r="O13" i="25"/>
  <c r="M13" i="25"/>
  <c r="K13" i="25"/>
  <c r="E13" i="25"/>
  <c r="AA12" i="25"/>
  <c r="Y12" i="25"/>
  <c r="W12" i="25"/>
  <c r="U12" i="25"/>
  <c r="S12" i="25"/>
  <c r="Q12" i="25"/>
  <c r="O12" i="25"/>
  <c r="M12" i="25"/>
  <c r="K12" i="25"/>
  <c r="E12" i="25"/>
  <c r="AA11" i="25"/>
  <c r="Y11" i="25"/>
  <c r="W11" i="25"/>
  <c r="U11" i="25"/>
  <c r="S11" i="25"/>
  <c r="Q11" i="25"/>
  <c r="O11" i="25"/>
  <c r="M11" i="25"/>
  <c r="K11" i="25"/>
  <c r="E11" i="25"/>
  <c r="AA10" i="25"/>
  <c r="Y10" i="25"/>
  <c r="W10" i="25"/>
  <c r="U10" i="25"/>
  <c r="S10" i="25"/>
  <c r="Q10" i="25"/>
  <c r="O10" i="25"/>
  <c r="M10" i="25"/>
  <c r="K10" i="25"/>
  <c r="E10" i="25"/>
  <c r="AA9" i="25"/>
  <c r="Y9" i="25"/>
  <c r="W9" i="25"/>
  <c r="U9" i="25"/>
  <c r="S9" i="25"/>
  <c r="Q9" i="25"/>
  <c r="O9" i="25"/>
  <c r="M9" i="25"/>
  <c r="K9" i="25"/>
  <c r="E9" i="25"/>
  <c r="AA8" i="25"/>
  <c r="Y8" i="25"/>
  <c r="W8" i="25"/>
  <c r="U8" i="25"/>
  <c r="S8" i="25"/>
  <c r="Q8" i="25"/>
  <c r="O8" i="25"/>
  <c r="M8" i="25"/>
  <c r="K8" i="25"/>
  <c r="E8" i="25"/>
  <c r="AA23" i="23" l="1"/>
  <c r="Y23" i="23"/>
  <c r="W23" i="23"/>
  <c r="U23" i="23"/>
  <c r="S23" i="23"/>
  <c r="Q23" i="23"/>
  <c r="O23" i="23"/>
  <c r="M23" i="23"/>
  <c r="K23" i="23"/>
  <c r="AA22" i="23"/>
  <c r="Y22" i="23"/>
  <c r="W22" i="23"/>
  <c r="U22" i="23"/>
  <c r="S22" i="23"/>
  <c r="Q22" i="23"/>
  <c r="O22" i="23"/>
  <c r="M22" i="23"/>
  <c r="K22" i="23"/>
  <c r="AA21" i="23"/>
  <c r="Y21" i="23"/>
  <c r="W21" i="23"/>
  <c r="U21" i="23"/>
  <c r="S21" i="23"/>
  <c r="Q21" i="23"/>
  <c r="O21" i="23"/>
  <c r="M21" i="23"/>
  <c r="K21" i="23"/>
  <c r="AA20" i="23"/>
  <c r="Y20" i="23"/>
  <c r="W20" i="23"/>
  <c r="U20" i="23"/>
  <c r="S20" i="23"/>
  <c r="Q20" i="23"/>
  <c r="O20" i="23"/>
  <c r="M20" i="23"/>
  <c r="K20" i="23"/>
  <c r="AA19" i="23"/>
  <c r="Y19" i="23"/>
  <c r="W19" i="23"/>
  <c r="U19" i="23"/>
  <c r="S19" i="23"/>
  <c r="Q19" i="23"/>
  <c r="O19" i="23"/>
  <c r="M19" i="23"/>
  <c r="K19" i="23"/>
  <c r="AA18" i="23"/>
  <c r="Y18" i="23"/>
  <c r="W18" i="23"/>
  <c r="U18" i="23"/>
  <c r="S18" i="23"/>
  <c r="Q18" i="23"/>
  <c r="O18" i="23"/>
  <c r="M18" i="23"/>
  <c r="K18" i="23"/>
  <c r="AA17" i="23"/>
  <c r="Y17" i="23"/>
  <c r="W17" i="23"/>
  <c r="U17" i="23"/>
  <c r="S17" i="23"/>
  <c r="Q17" i="23"/>
  <c r="O17" i="23"/>
  <c r="M17" i="23"/>
  <c r="K17" i="23"/>
  <c r="AA16" i="23"/>
  <c r="Y16" i="23"/>
  <c r="W16" i="23"/>
  <c r="U16" i="23"/>
  <c r="S16" i="23"/>
  <c r="Q16" i="23"/>
  <c r="O16" i="23"/>
  <c r="M16" i="23"/>
  <c r="K16" i="23"/>
  <c r="AA15" i="23"/>
  <c r="Y15" i="23"/>
  <c r="W15" i="23"/>
  <c r="U15" i="23"/>
  <c r="S15" i="23"/>
  <c r="Q15" i="23"/>
  <c r="O15" i="23"/>
  <c r="M15" i="23"/>
  <c r="K15" i="23"/>
  <c r="AA14" i="23"/>
  <c r="Y14" i="23"/>
  <c r="W14" i="23"/>
  <c r="U14" i="23"/>
  <c r="S14" i="23"/>
  <c r="Q14" i="23"/>
  <c r="O14" i="23"/>
  <c r="M14" i="23"/>
  <c r="K14" i="23"/>
  <c r="AA13" i="23"/>
  <c r="Y13" i="23"/>
  <c r="W13" i="23"/>
  <c r="U13" i="23"/>
  <c r="S13" i="23"/>
  <c r="Q13" i="23"/>
  <c r="O13" i="23"/>
  <c r="M13" i="23"/>
  <c r="K13" i="23"/>
  <c r="AA12" i="23"/>
  <c r="Y12" i="23"/>
  <c r="W12" i="23"/>
  <c r="U12" i="23"/>
  <c r="S12" i="23"/>
  <c r="Q12" i="23"/>
  <c r="O12" i="23"/>
  <c r="M12" i="23"/>
  <c r="K12" i="23"/>
  <c r="AA11" i="23"/>
  <c r="Y11" i="23"/>
  <c r="W11" i="23"/>
  <c r="U11" i="23"/>
  <c r="S11" i="23"/>
  <c r="Q11" i="23"/>
  <c r="O11" i="23"/>
  <c r="M11" i="23"/>
  <c r="K11" i="23"/>
  <c r="AA10" i="23"/>
  <c r="Y10" i="23"/>
  <c r="W10" i="23"/>
  <c r="U10" i="23"/>
  <c r="S10" i="23"/>
  <c r="Q10" i="23"/>
  <c r="O10" i="23"/>
  <c r="M10" i="23"/>
  <c r="K10" i="23"/>
  <c r="AA9" i="23"/>
  <c r="Y9" i="23"/>
  <c r="W9" i="23"/>
  <c r="U9" i="23"/>
  <c r="S9" i="23"/>
  <c r="Q9" i="23"/>
  <c r="O9" i="23"/>
  <c r="M9" i="23"/>
  <c r="K9" i="23"/>
  <c r="AA8" i="23"/>
  <c r="Y8" i="23"/>
  <c r="W8" i="23"/>
  <c r="U8" i="23"/>
  <c r="S8" i="23"/>
  <c r="Q8" i="23"/>
  <c r="O8" i="23"/>
  <c r="M8" i="23"/>
  <c r="K8" i="23"/>
  <c r="AF2" i="23" l="1"/>
  <c r="A2" i="15" l="1"/>
  <c r="A3" i="15"/>
  <c r="A4" i="15"/>
  <c r="A5" i="15"/>
  <c r="A6" i="15"/>
  <c r="A7" i="15"/>
  <c r="A8" i="15"/>
  <c r="A9" i="15"/>
  <c r="A10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3" i="15"/>
  <c r="D68" i="17" l="1"/>
  <c r="D51" i="17"/>
  <c r="D50" i="17"/>
  <c r="L18" i="17" s="1"/>
  <c r="D67" i="17"/>
  <c r="L23" i="17" s="1"/>
  <c r="D55" i="17"/>
  <c r="E20" i="17" s="1"/>
  <c r="D61" i="17"/>
  <c r="K23" i="17" s="1"/>
  <c r="D56" i="17"/>
  <c r="E21" i="17" s="1"/>
  <c r="D60" i="17"/>
  <c r="M23" i="17" s="1"/>
  <c r="D40" i="17"/>
  <c r="E17" i="17" s="1"/>
  <c r="D59" i="17"/>
  <c r="G23" i="17" s="1"/>
  <c r="D57" i="17"/>
  <c r="E22" i="17" s="1"/>
  <c r="D48" i="17"/>
  <c r="J18" i="17" s="1"/>
  <c r="D39" i="17"/>
  <c r="E16" i="17" s="1"/>
  <c r="D38" i="17"/>
  <c r="E15" i="17" s="1"/>
  <c r="D58" i="17"/>
  <c r="F23" i="17" s="1"/>
  <c r="D66" i="17"/>
  <c r="D64" i="17"/>
  <c r="I23" i="17" s="1"/>
  <c r="D63" i="17"/>
  <c r="N23" i="17" s="1"/>
  <c r="D62" i="17"/>
  <c r="D47" i="17"/>
  <c r="I18" i="17" s="1"/>
  <c r="D41" i="17"/>
  <c r="F18" i="17" s="1"/>
  <c r="D45" i="17"/>
  <c r="D42" i="17"/>
  <c r="G18" i="17" s="1"/>
  <c r="D43" i="17"/>
  <c r="M18" i="17" s="1"/>
  <c r="D49" i="17"/>
  <c r="D44" i="17"/>
  <c r="K18" i="17" s="1"/>
  <c r="D46" i="17"/>
  <c r="N18" i="17" s="1"/>
  <c r="H23" i="17" l="1"/>
  <c r="H18" i="1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A92F650-959F-4831-9541-584C0C79C087}" keepAlive="1" name="Query - EskMunRateMatrixRD" description="Connection to the 'EskMunRateMatrixRD' query in the workbook." type="5" refreshedVersion="0" background="1">
    <dbPr connection="Provider=Microsoft.Mashup.OleDb.1;Data Source=$Workbook$;Location=EskMunRateMatrixRD;Extended Properties=&quot;&quot;" command="SELECT * FROM [EskMunRateMatrixRD]"/>
  </connection>
  <connection id="2" xr16:uid="{E97AFC71-82D1-40B4-B7B1-F44938FB7EF6}" keepAlive="1" name="Query - EskRateMatrixRD" description="Connection to the 'EskRateMatrixRD' query in the workbook." type="5" refreshedVersion="0" background="1">
    <dbPr connection="Provider=Microsoft.Mashup.OleDb.1;Data Source=$Workbook$;Location=EskRateMatrixRD;Extended Properties=&quot;&quot;" command="SELECT * FROM [EskRateMatrixRD]"/>
  </connection>
  <connection id="3" xr16:uid="{62236D23-6EB6-4DC7-BE3D-475E640DD9C4}" keepAlive="1" name="Query - RateMatrix" description="Connection to the 'RateMatrix' query in the workbook." type="5" refreshedVersion="8" background="1" saveData="1">
    <dbPr connection="Provider=Microsoft.Mashup.OleDb.1;Data Source=$Workbook$;Location=RateMatrix;Extended Properties=&quot;&quot;" command="SELECT * FROM [RateMatrix]"/>
  </connection>
  <connection id="4" xr16:uid="{B06CF72A-055C-49CB-826F-154C08B85AA6}" keepAlive="1" name="Query - Table016 (Page 22)" description="Connection to the 'Table016 (Page 22)' query in the workbook." type="5" refreshedVersion="0" background="1" saveData="1">
    <dbPr connection="Provider=Microsoft.Mashup.OleDb.1;Data Source=$Workbook$;Location=&quot;Table016 (Page 22)&quot;;Extended Properties=&quot;&quot;" command="SELECT * FROM [Table016 (Page 22)]"/>
  </connection>
  <connection id="5" xr16:uid="{6B3A78DA-50D0-4630-9CFD-22ADD178F6EA}" keepAlive="1" name="Query - Table018 (Page 24)" description="Connection to the 'Table018 (Page 24)' query in the workbook." type="5" refreshedVersion="0" background="1" saveData="1">
    <dbPr connection="Provider=Microsoft.Mashup.OleDb.1;Data Source=$Workbook$;Location=&quot;Table018 (Page 24)&quot;;Extended Properties=&quot;&quot;" command="SELECT * FROM [Table018 (Page 24)]"/>
  </connection>
</connections>
</file>

<file path=xl/sharedStrings.xml><?xml version="1.0" encoding="utf-8"?>
<sst xmlns="http://schemas.openxmlformats.org/spreadsheetml/2006/main" count="922" uniqueCount="178">
  <si>
    <t>Back to menu</t>
  </si>
  <si>
    <t>Active energy charge [c/kWh]</t>
  </si>
  <si>
    <t>Transmission network charges [R/kVA/m]</t>
  </si>
  <si>
    <t>Transmission zone</t>
  </si>
  <si>
    <r>
      <t xml:space="preserve">High demand season </t>
    </r>
    <r>
      <rPr>
        <sz val="18"/>
        <rFont val="Arial"/>
        <family val="2"/>
      </rPr>
      <t>[Jun - Aug]</t>
    </r>
  </si>
  <si>
    <r>
      <t>Low demand season</t>
    </r>
    <r>
      <rPr>
        <sz val="18"/>
        <rFont val="Arial"/>
        <family val="2"/>
      </rPr>
      <t xml:space="preserve"> [Sep - May]</t>
    </r>
  </si>
  <si>
    <t>Voltage</t>
  </si>
  <si>
    <t>Peak</t>
  </si>
  <si>
    <t>Standard</t>
  </si>
  <si>
    <t>Off Peak</t>
  </si>
  <si>
    <t>VAT incl</t>
  </si>
  <si>
    <t>≤ 300km</t>
  </si>
  <si>
    <t>&lt; 500V</t>
  </si>
  <si>
    <t>≥ 500V &amp; &lt; 66kV</t>
  </si>
  <si>
    <t>≥ 66kV &amp; ≤ 132kV</t>
  </si>
  <si>
    <t>&gt; 132kV*</t>
  </si>
  <si>
    <t>&gt; 300km and 
≤ 600km</t>
  </si>
  <si>
    <t>&gt; 600km and 
≤ 900km</t>
  </si>
  <si>
    <t>&gt; 900km</t>
  </si>
  <si>
    <t>* 132 kV or Transmission connected</t>
  </si>
  <si>
    <t>Distribution network charges</t>
  </si>
  <si>
    <t>Network capacity charge 
[R/kVA/m]</t>
  </si>
  <si>
    <t>Network demand charge 
[R/kVA/m]</t>
  </si>
  <si>
    <r>
      <t>Urban low voltage subsidy charge</t>
    </r>
    <r>
      <rPr>
        <sz val="18"/>
        <rFont val="Arial"/>
        <family val="2"/>
      </rPr>
      <t xml:space="preserve"> </t>
    </r>
    <r>
      <rPr>
        <b/>
        <sz val="18"/>
        <rFont val="Arial"/>
        <family val="2"/>
      </rPr>
      <t>[R/kVA/m]</t>
    </r>
  </si>
  <si>
    <t>Ancillary service charge [c/kWh]</t>
  </si>
  <si>
    <t>Customer categories</t>
  </si>
  <si>
    <r>
      <t>Administration charge</t>
    </r>
    <r>
      <rPr>
        <sz val="18"/>
        <rFont val="Arial"/>
        <family val="2"/>
      </rPr>
      <t xml:space="preserve">  </t>
    </r>
    <r>
      <rPr>
        <b/>
        <sz val="18"/>
        <rFont val="Arial"/>
        <family val="2"/>
      </rPr>
      <t>[R/POD/day]</t>
    </r>
  </si>
  <si>
    <t>High season</t>
  </si>
  <si>
    <t>Low season</t>
  </si>
  <si>
    <t>≤ 100 kVA</t>
  </si>
  <si>
    <t>&gt; 100 kVA &amp; ≤ 500 kVA</t>
  </si>
  <si>
    <t>&gt; 500 kVA &amp; ≤ 1 MVA</t>
  </si>
  <si>
    <t>&gt; 1 MVA</t>
  </si>
  <si>
    <t>Key customers</t>
  </si>
  <si>
    <r>
      <t xml:space="preserve">Low demand season </t>
    </r>
    <r>
      <rPr>
        <sz val="18"/>
        <rFont val="Arial"/>
        <family val="2"/>
      </rPr>
      <t>[Sep - May]</t>
    </r>
  </si>
  <si>
    <t>check value</t>
  </si>
  <si>
    <t/>
  </si>
  <si>
    <t>Reactive energy charge  [c/kVArh]</t>
  </si>
  <si>
    <t>Electrification and rural network subsidy charge  [c/kWh]</t>
  </si>
  <si>
    <t>Low</t>
  </si>
  <si>
    <t>c/kWh</t>
  </si>
  <si>
    <t>Unit</t>
  </si>
  <si>
    <t>Tariff</t>
  </si>
  <si>
    <t xml:space="preserve">Transmission network charges </t>
  </si>
  <si>
    <t>R/POD/day</t>
  </si>
  <si>
    <t xml:space="preserve">Service charge </t>
  </si>
  <si>
    <t xml:space="preserve">Administration charge  </t>
  </si>
  <si>
    <t xml:space="preserve">Reactive energy charge  </t>
  </si>
  <si>
    <t>R/kVA/m</t>
  </si>
  <si>
    <t xml:space="preserve"> R/account/day</t>
  </si>
  <si>
    <t xml:space="preserve">Electrification and rural network subsidy charge </t>
  </si>
  <si>
    <t xml:space="preserve">Ancillary service charge </t>
  </si>
  <si>
    <t>Urban low voltage subsidy charge</t>
  </si>
  <si>
    <t xml:space="preserve">Network demand charge </t>
  </si>
  <si>
    <t xml:space="preserve">Network capacity charge </t>
  </si>
  <si>
    <t>Energy - Off Peak</t>
  </si>
  <si>
    <t>Energy - Standard</t>
  </si>
  <si>
    <t>Energy - Peak</t>
  </si>
  <si>
    <t>Eskom Tariff Type</t>
  </si>
  <si>
    <t>Supply Volatge</t>
  </si>
  <si>
    <t>Transmission Zone</t>
  </si>
  <si>
    <t>High</t>
  </si>
  <si>
    <t>Megaflex</t>
  </si>
  <si>
    <t>Miniflex</t>
  </si>
  <si>
    <t>Ruraflex</t>
  </si>
  <si>
    <t>Customer Category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</si>
  <si>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</si>
  <si>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</si>
  <si>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</si>
  <si>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</si>
  <si>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</si>
  <si>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</si>
  <si>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</si>
  <si>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</si>
  <si>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</si>
  <si>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</si>
  <si>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</si>
  <si>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</si>
  <si>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Month</t>
  </si>
  <si>
    <t>Customer Segment</t>
  </si>
  <si>
    <t>No. of Days</t>
  </si>
  <si>
    <t>HPeak</t>
  </si>
  <si>
    <t>HStandard</t>
  </si>
  <si>
    <t>HOff Peak</t>
  </si>
  <si>
    <t>LPeak</t>
  </si>
  <si>
    <t>LStandard</t>
  </si>
  <si>
    <t>LOff Peak</t>
  </si>
  <si>
    <t>Reactive energy charge - High [c/kVArh]</t>
  </si>
  <si>
    <t>Reactive energy charge - Low [c/kVArh]</t>
  </si>
  <si>
    <t>Key</t>
  </si>
  <si>
    <r>
      <t>Urban low voltage subsidy charge</t>
    </r>
    <r>
      <rPr>
        <sz val="11"/>
        <color theme="0"/>
        <rFont val="Aptos Narrow"/>
        <family val="2"/>
        <scheme val="minor"/>
      </rPr>
      <t xml:space="preserve"> </t>
    </r>
    <r>
      <rPr>
        <b/>
        <sz val="11"/>
        <color theme="0"/>
        <rFont val="Aptos Narrow"/>
        <family val="2"/>
        <scheme val="minor"/>
      </rPr>
      <t>[R/kVA/m]</t>
    </r>
  </si>
  <si>
    <r>
      <t>Service charge</t>
    </r>
    <r>
      <rPr>
        <sz val="11"/>
        <color theme="0"/>
        <rFont val="Aptos Narrow"/>
        <family val="2"/>
        <scheme val="minor"/>
      </rPr>
      <t xml:space="preserve">  </t>
    </r>
    <r>
      <rPr>
        <b/>
        <sz val="11"/>
        <color theme="0"/>
        <rFont val="Aptos Narrow"/>
        <family val="2"/>
        <scheme val="minor"/>
      </rPr>
      <t>[R/account/day]</t>
    </r>
  </si>
  <si>
    <r>
      <t>Administration charge</t>
    </r>
    <r>
      <rPr>
        <sz val="11"/>
        <color theme="0"/>
        <rFont val="Aptos Narrow"/>
        <family val="2"/>
        <scheme val="minor"/>
      </rPr>
      <t xml:space="preserve">  </t>
    </r>
    <r>
      <rPr>
        <b/>
        <sz val="11"/>
        <color theme="0"/>
        <rFont val="Aptos Narrow"/>
        <family val="2"/>
        <scheme val="minor"/>
      </rPr>
      <t>[R/POD/day]</t>
    </r>
  </si>
  <si>
    <t>Trasmission Zone</t>
  </si>
  <si>
    <t>Customer category</t>
  </si>
  <si>
    <t>&gt; 300km and ≤ 600km</t>
  </si>
  <si>
    <t>&gt; 600km and ≤ 900km</t>
  </si>
  <si>
    <t>Season</t>
  </si>
  <si>
    <t>POD</t>
  </si>
  <si>
    <t>High Season</t>
  </si>
  <si>
    <t>Low Season</t>
  </si>
  <si>
    <t>Charges</t>
  </si>
  <si>
    <t>Eskom Tariff Input Summary</t>
  </si>
  <si>
    <t>Municflex</t>
  </si>
  <si>
    <t>Municiple</t>
  </si>
  <si>
    <r>
      <t xml:space="preserve">Municflex </t>
    </r>
    <r>
      <rPr>
        <b/>
        <sz val="36"/>
        <color rgb="FF1F4E79"/>
        <rFont val="Arial"/>
        <family val="2"/>
      </rPr>
      <t>– Local Authority</t>
    </r>
  </si>
  <si>
    <t>Legacy charge [c/kWh]</t>
  </si>
  <si>
    <t>Generation capacity charge [R/kVA/m]</t>
  </si>
  <si>
    <t>Tariff nameBillcode</t>
  </si>
  <si>
    <t>Tx zone</t>
  </si>
  <si>
    <t>Billcode</t>
  </si>
  <si>
    <t>Mf</t>
  </si>
  <si>
    <t>Mf01Y</t>
  </si>
  <si>
    <t>Mf02Y</t>
  </si>
  <si>
    <t>Mf03Y</t>
  </si>
  <si>
    <t>Mf04Y</t>
  </si>
  <si>
    <t>Mf11Y</t>
  </si>
  <si>
    <t>Mf12Y</t>
  </si>
  <si>
    <t>Mf13Y</t>
  </si>
  <si>
    <t>Mf14Y</t>
  </si>
  <si>
    <t>Mf21Y</t>
  </si>
  <si>
    <t>Mf22Y</t>
  </si>
  <si>
    <t>Mf23Y</t>
  </si>
  <si>
    <t>Mf24Y</t>
  </si>
  <si>
    <t>Mf31Y</t>
  </si>
  <si>
    <t>Mf32Y</t>
  </si>
  <si>
    <t>Mf33Y</t>
  </si>
  <si>
    <t>Mf34Y</t>
  </si>
  <si>
    <r>
      <t>Service charge</t>
    </r>
    <r>
      <rPr>
        <sz val="18"/>
        <rFont val="Arial Narrow"/>
        <family val="2"/>
      </rPr>
      <t xml:space="preserve">  </t>
    </r>
    <r>
      <rPr>
        <b/>
        <sz val="18"/>
        <rFont val="Arial"/>
        <family val="2"/>
      </rPr>
      <t>[R/POD/day]</t>
    </r>
  </si>
  <si>
    <t>c/kVARh</t>
  </si>
  <si>
    <t>WEPS Credit/UOS</t>
  </si>
  <si>
    <t>WEPS Credit</t>
  </si>
  <si>
    <t>UOS Tariff</t>
  </si>
  <si>
    <t>WEPS</t>
  </si>
  <si>
    <t>We</t>
  </si>
  <si>
    <t>Service charge  [R/POD/day]</t>
  </si>
  <si>
    <t>Active energy charge excluding losses and portion of Generation Capacity Charge   [c/kWh]</t>
  </si>
  <si>
    <r>
      <t>Urban low voltage subsidy charge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[R/kVA/m]</t>
    </r>
  </si>
  <si>
    <r>
      <t>Administration charge</t>
    </r>
    <r>
      <rPr>
        <sz val="11"/>
        <rFont val="Arial"/>
        <family val="2"/>
      </rPr>
      <t xml:space="preserve">  </t>
    </r>
    <r>
      <rPr>
        <b/>
        <sz val="11"/>
        <rFont val="Arial"/>
        <family val="2"/>
      </rPr>
      <t>[R/POD/day]</t>
    </r>
  </si>
  <si>
    <r>
      <t xml:space="preserve">Reactive energy charge  </t>
    </r>
    <r>
      <rPr>
        <sz val="11"/>
        <rFont val="Arial Narrow"/>
        <family val="2"/>
      </rPr>
      <t>[c/kVArh]</t>
    </r>
  </si>
  <si>
    <r>
      <t xml:space="preserve">Electrification and rural network subsidy charge </t>
    </r>
    <r>
      <rPr>
        <sz val="11"/>
        <rFont val="Arial Narrow"/>
        <family val="2"/>
      </rPr>
      <t xml:space="preserve"> </t>
    </r>
    <r>
      <rPr>
        <b/>
        <sz val="11"/>
        <rFont val="Arial"/>
        <family val="2"/>
      </rPr>
      <t>[c/kWh]</t>
    </r>
  </si>
  <si>
    <r>
      <t xml:space="preserve">High demand season </t>
    </r>
    <r>
      <rPr>
        <sz val="11"/>
        <rFont val="Arial"/>
        <family val="2"/>
      </rPr>
      <t>[Jun - Aug]</t>
    </r>
  </si>
  <si>
    <r>
      <t xml:space="preserve">Low demand season </t>
    </r>
    <r>
      <rPr>
        <sz val="11"/>
        <rFont val="Arial"/>
        <family val="2"/>
      </rPr>
      <t>[Sep - May]</t>
    </r>
  </si>
  <si>
    <r>
      <t xml:space="preserve">Active energy charge excluding losses and enviromental levy  </t>
    </r>
    <r>
      <rPr>
        <sz val="11"/>
        <color theme="0"/>
        <rFont val="Arial Narrow"/>
        <family val="2"/>
      </rPr>
      <t xml:space="preserve"> </t>
    </r>
    <r>
      <rPr>
        <b/>
        <sz val="11"/>
        <color theme="1" tint="0.249977111117893"/>
        <rFont val="Arial"/>
        <family val="2"/>
      </rPr>
      <t>[c/kWh]</t>
    </r>
  </si>
  <si>
    <r>
      <t xml:space="preserve">WEPS  </t>
    </r>
    <r>
      <rPr>
        <b/>
        <sz val="24"/>
        <color rgb="FF1F4E79"/>
        <rFont val="Arial"/>
        <family val="2"/>
      </rPr>
      <t>– Local Authority</t>
    </r>
  </si>
  <si>
    <t>Eskom/Munic Connected Generator</t>
  </si>
  <si>
    <t>Eskom Connected Generator</t>
  </si>
  <si>
    <t>Municipal Connected Generator</t>
  </si>
  <si>
    <t>Elaleni</t>
  </si>
  <si>
    <t>MEC - Munic Gen</t>
  </si>
  <si>
    <t>≤ 100 kVA/kW</t>
  </si>
  <si>
    <t>&gt; 100 kVA/kW &amp; ≤ 500 kVA/kW</t>
  </si>
  <si>
    <t>&gt; 500 kVA/kW &amp; ≤ 1 MVA/MW</t>
  </si>
  <si>
    <t>&gt; 1 MVA/MW</t>
  </si>
  <si>
    <t>TOU period</t>
  </si>
  <si>
    <t>Unit:</t>
  </si>
  <si>
    <t>OffPeak</t>
  </si>
  <si>
    <t>All</t>
  </si>
  <si>
    <t>Municflex High Season</t>
  </si>
  <si>
    <t>Municflex Low Season</t>
  </si>
  <si>
    <t>TOU</t>
  </si>
  <si>
    <t>Active energy charge</t>
  </si>
  <si>
    <t>Transmission network charge</t>
  </si>
  <si>
    <t>Network capacity charge</t>
  </si>
  <si>
    <t>Ancillary service charge</t>
  </si>
  <si>
    <t>Administration charge</t>
  </si>
  <si>
    <t>Reactive energy charge</t>
  </si>
  <si>
    <t>Low voltage subsidy charge</t>
  </si>
  <si>
    <t>Electrification subsidy charge</t>
  </si>
  <si>
    <t>Network demand charge</t>
  </si>
  <si>
    <t>Service charge</t>
  </si>
  <si>
    <t>Legacy charge</t>
  </si>
  <si>
    <t xml:space="preserve">Generation capacity charge </t>
  </si>
  <si>
    <t xml:space="preserve"> c/kWh</t>
  </si>
  <si>
    <t>Ancillary service &amp; Electrification Subsidy &amp; Legacy charge</t>
  </si>
  <si>
    <t>Generation Capacity Charge</t>
  </si>
  <si>
    <t xml:space="preserve"> Eskom Tariffs</t>
  </si>
  <si>
    <t>&lt;-- Dropdown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</si>
</sst>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_-* #,##0.00_-;\-* #,##0.00_-;_-* &quot;-&quot;??_-;_-@_-"/>
    <numFmt numFmtId="165" formatCode="_ * #,##0.00_ ;_ * \-#,##0.00_ ;_ * \-??_ ;_ @_ "/>
    <numFmt numFmtId="166" formatCode="&quot;R &quot;#,##0.00;&quot;R -&quot;#,##0.00"/>
    <numFmt numFmtId="167" formatCode="&quot;R&quot;\ #,##0.00;[Red]&quot;R&quot;\ \-#,##0.00"/>
    <numFmt numFmtId="168" formatCode="0.000%"/>
    <numFmt numFmtId="169" formatCode="_ * #,##0.0000_ ;_ * \-#,##0.0000_ ;_ * \-??_ ;_ @_ "/>
    <numFmt numFmtId="170" formatCode="&quot;R &quot;#,##0.00"/>
    <numFmt numFmtId="171" formatCode="#,##0.00_ ;\-#,##0.00\ "/>
    <numFmt numFmtId="172" formatCode="&quot;R&quot;#,##0"/>
    <numFmt numFmtId="173" formatCode="#,##0.00;\-#,##0.00"/>
    <numFmt numFmtId="174" formatCode="_-* #,##0.0_-;\-* #,##0.0_-;_-* &quot;-&quot;??_-;_-@_-"/>
  </numFmts>
  <fonts count="4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0"/>
      <color theme="10"/>
      <name val="Arial"/>
      <family val="2"/>
    </font>
    <font>
      <u/>
      <sz val="16"/>
      <color theme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36"/>
      <color rgb="FF000000"/>
      <name val="Arial"/>
      <family val="2"/>
    </font>
    <font>
      <b/>
      <sz val="36"/>
      <color rgb="FF1F4E79"/>
      <name val="Arial"/>
      <family val="2"/>
    </font>
    <font>
      <sz val="10"/>
      <color indexed="22"/>
      <name val="Arial"/>
      <family val="2"/>
    </font>
    <font>
      <b/>
      <sz val="34"/>
      <color indexed="9"/>
      <name val="Arial"/>
      <family val="2"/>
    </font>
    <font>
      <i/>
      <sz val="10"/>
      <name val="Arial"/>
      <family val="2"/>
    </font>
    <font>
      <b/>
      <i/>
      <sz val="18"/>
      <color indexed="10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24"/>
      <name val="Arial"/>
      <family val="2"/>
    </font>
    <font>
      <sz val="18"/>
      <color indexed="22"/>
      <name val="Arial"/>
      <family val="2"/>
    </font>
    <font>
      <i/>
      <sz val="18"/>
      <name val="Arial"/>
      <family val="2"/>
    </font>
    <font>
      <b/>
      <i/>
      <sz val="18"/>
      <name val="Arial"/>
      <family val="2"/>
    </font>
    <font>
      <sz val="18"/>
      <name val="Arial Narrow"/>
      <family val="2"/>
    </font>
    <font>
      <sz val="10"/>
      <color indexed="9"/>
      <name val="Arial"/>
      <family val="2"/>
    </font>
    <font>
      <sz val="10"/>
      <color indexed="53"/>
      <name val="Arial"/>
      <family val="2"/>
    </font>
    <font>
      <b/>
      <sz val="12"/>
      <name val="Arial"/>
      <family val="2"/>
    </font>
    <font>
      <sz val="11"/>
      <name val="Aptos Narrow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theme="2" tint="-0.249977111117893"/>
      <name val="Aptos Narrow"/>
      <family val="2"/>
      <scheme val="minor"/>
    </font>
    <font>
      <b/>
      <sz val="26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11"/>
      <name val="Arial Narrow"/>
      <family val="2"/>
    </font>
    <font>
      <b/>
      <i/>
      <sz val="11"/>
      <name val="Arial"/>
      <family val="2"/>
    </font>
    <font>
      <b/>
      <sz val="11"/>
      <color theme="1" tint="0.249977111117893"/>
      <name val="Arial"/>
      <family val="2"/>
    </font>
    <font>
      <sz val="11"/>
      <color theme="0"/>
      <name val="Arial Narrow"/>
      <family val="2"/>
    </font>
    <font>
      <b/>
      <sz val="24"/>
      <color rgb="FF000000"/>
      <name val="Arial"/>
      <family val="2"/>
    </font>
    <font>
      <b/>
      <sz val="24"/>
      <color rgb="FF1F4E79"/>
      <name val="Arial"/>
      <family val="2"/>
    </font>
    <font>
      <sz val="10"/>
      <color theme="9" tint="-0.24994659260841701"/>
      <name val="Aptos Narrow"/>
      <family val="2"/>
      <scheme val="minor"/>
    </font>
    <font>
      <sz val="16"/>
      <color theme="4"/>
      <name val="Aptos Narrow"/>
      <family val="2"/>
      <scheme val="minor"/>
    </font>
    <font>
      <u/>
      <sz val="10"/>
      <color indexed="12"/>
      <name val="Arial"/>
      <family val="2"/>
    </font>
    <font>
      <b/>
      <sz val="11"/>
      <color rgb="FFFFFFFF"/>
      <name val="Aptos Narrow"/>
      <family val="2"/>
      <scheme val="minor"/>
    </font>
    <font>
      <sz val="1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5FBA5"/>
        <bgColor indexed="64"/>
      </patternFill>
    </fill>
    <fill>
      <patternFill patternType="solid">
        <fgColor indexed="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86788"/>
        <bgColor indexed="64"/>
      </patternFill>
    </fill>
    <fill>
      <patternFill patternType="solid">
        <fgColor rgb="FF07A0C3"/>
        <bgColor indexed="64"/>
      </patternFill>
    </fill>
    <fill>
      <patternFill patternType="solid">
        <fgColor theme="7" tint="0.59999389629810485"/>
        <bgColor theme="8" tint="0.79992065187536243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499984740745262"/>
        <bgColor indexed="64"/>
      </patternFill>
    </fill>
  </fills>
  <borders count="1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hair">
        <color indexed="22"/>
      </bottom>
      <diagonal/>
    </border>
    <border>
      <left/>
      <right style="hair">
        <color indexed="64"/>
      </right>
      <top style="thin">
        <color indexed="8"/>
      </top>
      <bottom style="hair">
        <color indexed="22"/>
      </bottom>
      <diagonal/>
    </border>
    <border>
      <left/>
      <right/>
      <top style="thin">
        <color indexed="8"/>
      </top>
      <bottom style="hair">
        <color indexed="22"/>
      </bottom>
      <diagonal/>
    </border>
    <border>
      <left/>
      <right style="thin">
        <color indexed="64"/>
      </right>
      <top style="thin">
        <color indexed="8"/>
      </top>
      <bottom style="hair">
        <color indexed="22"/>
      </bottom>
      <diagonal/>
    </border>
    <border>
      <left style="thin">
        <color indexed="64"/>
      </left>
      <right/>
      <top style="thin">
        <color indexed="8"/>
      </top>
      <bottom style="hair">
        <color indexed="22"/>
      </bottom>
      <diagonal/>
    </border>
    <border>
      <left/>
      <right style="medium">
        <color indexed="64"/>
      </right>
      <top style="thin">
        <color indexed="8"/>
      </top>
      <bottom style="hair">
        <color indexed="22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 style="hair">
        <color indexed="55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hair">
        <color indexed="22"/>
      </top>
      <bottom style="hair">
        <color indexed="22"/>
      </bottom>
      <diagonal/>
    </border>
    <border>
      <left/>
      <right style="hair">
        <color indexed="64"/>
      </right>
      <top style="hair">
        <color indexed="22"/>
      </top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/>
      <right style="thin">
        <color indexed="64"/>
      </right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hair">
        <color indexed="22"/>
      </top>
      <bottom style="hair">
        <color indexed="22"/>
      </bottom>
      <diagonal/>
    </border>
    <border>
      <left/>
      <right style="medium">
        <color indexed="64"/>
      </right>
      <top style="hair">
        <color indexed="22"/>
      </top>
      <bottom style="hair">
        <color indexed="22"/>
      </bottom>
      <diagonal/>
    </border>
    <border>
      <left/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55"/>
      </top>
      <bottom style="hair">
        <color indexed="55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hair">
        <color indexed="22"/>
      </top>
      <bottom style="thin">
        <color indexed="8"/>
      </bottom>
      <diagonal/>
    </border>
    <border>
      <left/>
      <right style="hair">
        <color indexed="64"/>
      </right>
      <top style="hair">
        <color indexed="22"/>
      </top>
      <bottom style="thin">
        <color indexed="8"/>
      </bottom>
      <diagonal/>
    </border>
    <border>
      <left/>
      <right/>
      <top style="hair">
        <color indexed="22"/>
      </top>
      <bottom style="thin">
        <color indexed="8"/>
      </bottom>
      <diagonal/>
    </border>
    <border>
      <left/>
      <right style="thin">
        <color indexed="64"/>
      </right>
      <top style="hair">
        <color indexed="22"/>
      </top>
      <bottom style="thin">
        <color indexed="8"/>
      </bottom>
      <diagonal/>
    </border>
    <border>
      <left style="thin">
        <color indexed="64"/>
      </left>
      <right/>
      <top style="hair">
        <color indexed="22"/>
      </top>
      <bottom style="thin">
        <color indexed="8"/>
      </bottom>
      <diagonal/>
    </border>
    <border>
      <left/>
      <right style="medium">
        <color indexed="64"/>
      </right>
      <top style="hair">
        <color indexed="22"/>
      </top>
      <bottom style="thin">
        <color indexed="8"/>
      </bottom>
      <diagonal/>
    </border>
    <border>
      <left/>
      <right style="medium">
        <color indexed="64"/>
      </right>
      <top style="hair">
        <color indexed="55"/>
      </top>
      <bottom style="thin">
        <color indexed="64"/>
      </bottom>
      <diagonal/>
    </border>
    <border>
      <left style="hair">
        <color indexed="64"/>
      </left>
      <right/>
      <top style="thin">
        <color indexed="8"/>
      </top>
      <bottom style="hair">
        <color indexed="22"/>
      </bottom>
      <diagonal/>
    </border>
    <border>
      <left/>
      <right style="medium">
        <color indexed="64"/>
      </right>
      <top/>
      <bottom style="hair">
        <color indexed="55"/>
      </bottom>
      <diagonal/>
    </border>
    <border>
      <left style="hair">
        <color indexed="64"/>
      </left>
      <right/>
      <top style="hair">
        <color indexed="22"/>
      </top>
      <bottom style="hair">
        <color indexed="22"/>
      </bottom>
      <diagonal/>
    </border>
    <border>
      <left style="hair">
        <color indexed="64"/>
      </left>
      <right/>
      <top style="hair">
        <color indexed="22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hair">
        <color indexed="22"/>
      </top>
      <bottom style="medium">
        <color indexed="8"/>
      </bottom>
      <diagonal/>
    </border>
    <border>
      <left/>
      <right style="hair">
        <color indexed="64"/>
      </right>
      <top style="hair">
        <color indexed="22"/>
      </top>
      <bottom style="medium">
        <color indexed="8"/>
      </bottom>
      <diagonal/>
    </border>
    <border>
      <left/>
      <right/>
      <top style="hair">
        <color indexed="22"/>
      </top>
      <bottom style="medium">
        <color indexed="8"/>
      </bottom>
      <diagonal/>
    </border>
    <border>
      <left style="hair">
        <color indexed="64"/>
      </left>
      <right/>
      <top style="hair">
        <color indexed="22"/>
      </top>
      <bottom style="medium">
        <color indexed="8"/>
      </bottom>
      <diagonal/>
    </border>
    <border>
      <left/>
      <right style="thin">
        <color indexed="64"/>
      </right>
      <top style="hair">
        <color indexed="22"/>
      </top>
      <bottom style="medium">
        <color indexed="8"/>
      </bottom>
      <diagonal/>
    </border>
    <border>
      <left style="thin">
        <color indexed="64"/>
      </left>
      <right/>
      <top style="hair">
        <color indexed="22"/>
      </top>
      <bottom style="medium">
        <color indexed="8"/>
      </bottom>
      <diagonal/>
    </border>
    <border>
      <left/>
      <right style="medium">
        <color indexed="64"/>
      </right>
      <top style="hair">
        <color indexed="22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medium">
        <color indexed="64"/>
      </right>
      <top style="hair">
        <color indexed="55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hair">
        <color indexed="64"/>
      </bottom>
      <diagonal/>
    </border>
    <border>
      <left/>
      <right style="thin">
        <color indexed="64"/>
      </right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 style="medium">
        <color indexed="64"/>
      </right>
      <top style="thin">
        <color indexed="8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hair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thin">
        <color indexed="8"/>
      </top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thin">
        <color indexed="64"/>
      </bottom>
      <diagonal/>
    </border>
    <border>
      <left/>
      <right/>
      <top/>
      <bottom style="hair">
        <color indexed="55"/>
      </bottom>
      <diagonal/>
    </border>
    <border>
      <left/>
      <right/>
      <top style="hair">
        <color indexed="55"/>
      </top>
      <bottom style="medium">
        <color indexed="8"/>
      </bottom>
      <diagonal/>
    </border>
    <border>
      <left/>
      <right/>
      <top style="hair">
        <color indexed="64"/>
      </top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8" fillId="0" borderId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9" fontId="8" fillId="0" borderId="0" applyFill="0" applyBorder="0" applyAlignment="0" applyProtection="0"/>
    <xf numFmtId="0" fontId="27" fillId="0" borderId="0"/>
    <xf numFmtId="43" fontId="8" fillId="0" borderId="0" applyFont="0" applyFill="0" applyBorder="0" applyAlignment="0" applyProtection="0"/>
    <xf numFmtId="0" fontId="28" fillId="10" borderId="0" applyNumberFormat="0" applyBorder="0" applyAlignment="0" applyProtection="0"/>
    <xf numFmtId="9" fontId="8" fillId="0" borderId="0" applyFont="0" applyFill="0" applyBorder="0" applyAlignment="0" applyProtection="0"/>
    <xf numFmtId="0" fontId="43" fillId="0" borderId="0" applyNumberFormat="0" applyFill="0" applyBorder="0" applyAlignment="0"/>
    <xf numFmtId="0" fontId="44" fillId="0" borderId="0" applyNumberFormat="0" applyFill="0" applyBorder="0" applyAlignment="0"/>
    <xf numFmtId="0" fontId="34" fillId="0" borderId="0"/>
    <xf numFmtId="0" fontId="45" fillId="0" borderId="0" applyNumberFormat="0" applyFill="0" applyBorder="0" applyAlignment="0" applyProtection="0">
      <alignment vertical="top"/>
      <protection locked="0"/>
    </xf>
  </cellStyleXfs>
  <cellXfs count="466">
    <xf numFmtId="0" fontId="0" fillId="0" borderId="0" xfId="0"/>
    <xf numFmtId="0" fontId="7" fillId="0" borderId="0" xfId="2" applyFont="1" applyAlignment="1">
      <alignment vertical="top"/>
    </xf>
    <xf numFmtId="0" fontId="8" fillId="0" borderId="0" xfId="3"/>
    <xf numFmtId="0" fontId="9" fillId="0" borderId="0" xfId="3" applyFont="1"/>
    <xf numFmtId="4" fontId="12" fillId="0" borderId="0" xfId="3" applyNumberFormat="1" applyFont="1"/>
    <xf numFmtId="49" fontId="13" fillId="0" borderId="0" xfId="3" applyNumberFormat="1" applyFont="1" applyAlignment="1">
      <alignment horizontal="center" vertical="center"/>
    </xf>
    <xf numFmtId="39" fontId="12" fillId="0" borderId="0" xfId="3" applyNumberFormat="1" applyFont="1"/>
    <xf numFmtId="0" fontId="12" fillId="0" borderId="0" xfId="3" applyFont="1"/>
    <xf numFmtId="0" fontId="14" fillId="0" borderId="0" xfId="3" applyFont="1" applyAlignment="1">
      <alignment vertical="center"/>
    </xf>
    <xf numFmtId="0" fontId="15" fillId="0" borderId="0" xfId="3" applyFont="1" applyAlignment="1">
      <alignment vertical="center"/>
    </xf>
    <xf numFmtId="0" fontId="16" fillId="0" borderId="0" xfId="3" applyFont="1"/>
    <xf numFmtId="0" fontId="18" fillId="0" borderId="10" xfId="3" applyFont="1" applyBorder="1" applyAlignment="1">
      <alignment vertical="center" textRotation="90" wrapText="1"/>
    </xf>
    <xf numFmtId="0" fontId="17" fillId="2" borderId="0" xfId="3" applyFont="1" applyFill="1" applyAlignment="1">
      <alignment horizontal="center" vertical="center"/>
    </xf>
    <xf numFmtId="0" fontId="19" fillId="0" borderId="0" xfId="3" applyFont="1"/>
    <xf numFmtId="0" fontId="17" fillId="2" borderId="13" xfId="3" applyFont="1" applyFill="1" applyBorder="1" applyAlignment="1">
      <alignment horizontal="center" vertical="center"/>
    </xf>
    <xf numFmtId="0" fontId="8" fillId="0" borderId="0" xfId="3" applyAlignment="1">
      <alignment horizontal="left"/>
    </xf>
    <xf numFmtId="0" fontId="17" fillId="2" borderId="18" xfId="3" applyFont="1" applyFill="1" applyBorder="1" applyAlignment="1">
      <alignment horizontal="center" vertical="center"/>
    </xf>
    <xf numFmtId="0" fontId="17" fillId="2" borderId="19" xfId="3" quotePrefix="1" applyFont="1" applyFill="1" applyBorder="1" applyAlignment="1">
      <alignment horizontal="center" vertical="center"/>
    </xf>
    <xf numFmtId="0" fontId="20" fillId="2" borderId="15" xfId="3" quotePrefix="1" applyFont="1" applyFill="1" applyBorder="1" applyAlignment="1">
      <alignment horizontal="center" vertical="center"/>
    </xf>
    <xf numFmtId="0" fontId="21" fillId="2" borderId="0" xfId="3" applyFont="1" applyFill="1" applyAlignment="1">
      <alignment horizontal="center" vertical="center"/>
    </xf>
    <xf numFmtId="0" fontId="20" fillId="2" borderId="12" xfId="3" quotePrefix="1" applyFont="1" applyFill="1" applyBorder="1" applyAlignment="1">
      <alignment horizontal="center" vertical="center"/>
    </xf>
    <xf numFmtId="0" fontId="21" fillId="2" borderId="16" xfId="3" applyFont="1" applyFill="1" applyBorder="1" applyAlignment="1">
      <alignment horizontal="center" vertical="center"/>
    </xf>
    <xf numFmtId="0" fontId="20" fillId="2" borderId="13" xfId="3" quotePrefix="1" applyFont="1" applyFill="1" applyBorder="1" applyAlignment="1">
      <alignment horizontal="center" vertical="center"/>
    </xf>
    <xf numFmtId="0" fontId="21" fillId="2" borderId="19" xfId="3" applyFont="1" applyFill="1" applyBorder="1" applyAlignment="1">
      <alignment horizontal="center" vertical="center"/>
    </xf>
    <xf numFmtId="0" fontId="16" fillId="0" borderId="13" xfId="3" applyFont="1" applyBorder="1" applyAlignment="1">
      <alignment horizontal="right" vertical="center"/>
    </xf>
    <xf numFmtId="39" fontId="17" fillId="0" borderId="21" xfId="4" applyNumberFormat="1" applyFont="1" applyFill="1" applyBorder="1" applyAlignment="1" applyProtection="1">
      <alignment horizontal="center" vertical="center"/>
    </xf>
    <xf numFmtId="39" fontId="20" fillId="0" borderId="22" xfId="5" applyNumberFormat="1" applyFont="1" applyFill="1" applyBorder="1" applyAlignment="1" applyProtection="1">
      <alignment horizontal="center" vertical="center"/>
    </xf>
    <xf numFmtId="39" fontId="17" fillId="0" borderId="23" xfId="4" applyNumberFormat="1" applyFont="1" applyFill="1" applyBorder="1" applyAlignment="1" applyProtection="1">
      <alignment horizontal="center" vertical="center"/>
    </xf>
    <xf numFmtId="39" fontId="20" fillId="0" borderId="24" xfId="5" applyNumberFormat="1" applyFont="1" applyFill="1" applyBorder="1" applyAlignment="1" applyProtection="1">
      <alignment horizontal="center" vertical="center"/>
    </xf>
    <xf numFmtId="39" fontId="17" fillId="0" borderId="25" xfId="4" applyNumberFormat="1" applyFont="1" applyFill="1" applyBorder="1" applyAlignment="1" applyProtection="1">
      <alignment horizontal="center" vertical="center"/>
    </xf>
    <xf numFmtId="39" fontId="20" fillId="0" borderId="26" xfId="5" applyNumberFormat="1" applyFont="1" applyFill="1" applyBorder="1" applyAlignment="1" applyProtection="1">
      <alignment horizontal="center" vertical="center"/>
    </xf>
    <xf numFmtId="166" fontId="17" fillId="0" borderId="27" xfId="4" applyNumberFormat="1" applyFont="1" applyFill="1" applyBorder="1" applyAlignment="1" applyProtection="1">
      <alignment horizontal="center" vertical="center"/>
    </xf>
    <xf numFmtId="167" fontId="20" fillId="0" borderId="28" xfId="5" applyNumberFormat="1" applyFont="1" applyFill="1" applyBorder="1" applyAlignment="1" applyProtection="1">
      <alignment horizontal="center" vertical="center"/>
    </xf>
    <xf numFmtId="168" fontId="16" fillId="0" borderId="0" xfId="6" applyNumberFormat="1" applyFont="1" applyFill="1" applyBorder="1" applyAlignment="1" applyProtection="1"/>
    <xf numFmtId="169" fontId="19" fillId="0" borderId="0" xfId="5" applyNumberFormat="1" applyFont="1" applyFill="1" applyBorder="1" applyAlignment="1" applyProtection="1"/>
    <xf numFmtId="9" fontId="19" fillId="0" borderId="0" xfId="6" applyFont="1" applyFill="1" applyBorder="1" applyAlignment="1" applyProtection="1"/>
    <xf numFmtId="9" fontId="12" fillId="0" borderId="0" xfId="6" applyFont="1" applyFill="1" applyBorder="1" applyAlignment="1" applyProtection="1"/>
    <xf numFmtId="165" fontId="8" fillId="0" borderId="0" xfId="5" applyFill="1" applyBorder="1" applyAlignment="1" applyProtection="1"/>
    <xf numFmtId="39" fontId="17" fillId="0" borderId="30" xfId="4" applyNumberFormat="1" applyFont="1" applyFill="1" applyBorder="1" applyAlignment="1" applyProtection="1">
      <alignment horizontal="center" vertical="center"/>
    </xf>
    <xf numFmtId="39" fontId="20" fillId="0" borderId="31" xfId="5" applyNumberFormat="1" applyFont="1" applyFill="1" applyBorder="1" applyAlignment="1" applyProtection="1">
      <alignment horizontal="center" vertical="center"/>
    </xf>
    <xf numFmtId="39" fontId="17" fillId="0" borderId="32" xfId="4" applyNumberFormat="1" applyFont="1" applyFill="1" applyBorder="1" applyAlignment="1" applyProtection="1">
      <alignment horizontal="center" vertical="center"/>
    </xf>
    <xf numFmtId="39" fontId="20" fillId="0" borderId="33" xfId="5" applyNumberFormat="1" applyFont="1" applyFill="1" applyBorder="1" applyAlignment="1" applyProtection="1">
      <alignment horizontal="center" vertical="center"/>
    </xf>
    <xf numFmtId="39" fontId="17" fillId="0" borderId="34" xfId="4" applyNumberFormat="1" applyFont="1" applyFill="1" applyBorder="1" applyAlignment="1" applyProtection="1">
      <alignment horizontal="center" vertical="center"/>
    </xf>
    <xf numFmtId="39" fontId="20" fillId="0" borderId="35" xfId="5" applyNumberFormat="1" applyFont="1" applyFill="1" applyBorder="1" applyAlignment="1" applyProtection="1">
      <alignment horizontal="center" vertical="center"/>
    </xf>
    <xf numFmtId="166" fontId="17" fillId="0" borderId="36" xfId="4" applyNumberFormat="1" applyFont="1" applyFill="1" applyBorder="1" applyAlignment="1" applyProtection="1">
      <alignment horizontal="center" vertical="center"/>
    </xf>
    <xf numFmtId="167" fontId="20" fillId="0" borderId="37" xfId="5" applyNumberFormat="1" applyFont="1" applyFill="1" applyBorder="1" applyAlignment="1" applyProtection="1">
      <alignment horizontal="center" vertical="center"/>
    </xf>
    <xf numFmtId="165" fontId="16" fillId="0" borderId="0" xfId="5" applyFont="1" applyFill="1" applyBorder="1" applyAlignment="1" applyProtection="1"/>
    <xf numFmtId="166" fontId="17" fillId="0" borderId="38" xfId="4" applyNumberFormat="1" applyFont="1" applyFill="1" applyBorder="1" applyAlignment="1" applyProtection="1">
      <alignment horizontal="center" vertical="center"/>
    </xf>
    <xf numFmtId="0" fontId="16" fillId="0" borderId="40" xfId="3" applyFont="1" applyBorder="1" applyAlignment="1">
      <alignment horizontal="right" vertical="center"/>
    </xf>
    <xf numFmtId="39" fontId="17" fillId="0" borderId="41" xfId="4" applyNumberFormat="1" applyFont="1" applyFill="1" applyBorder="1" applyAlignment="1" applyProtection="1">
      <alignment horizontal="center" vertical="center"/>
    </xf>
    <xf numFmtId="39" fontId="20" fillId="0" borderId="42" xfId="5" applyNumberFormat="1" applyFont="1" applyFill="1" applyBorder="1" applyAlignment="1" applyProtection="1">
      <alignment horizontal="center" vertical="center"/>
    </xf>
    <xf numFmtId="39" fontId="17" fillId="0" borderId="43" xfId="4" applyNumberFormat="1" applyFont="1" applyFill="1" applyBorder="1" applyAlignment="1" applyProtection="1">
      <alignment horizontal="center" vertical="center"/>
    </xf>
    <xf numFmtId="39" fontId="20" fillId="0" borderId="44" xfId="5" applyNumberFormat="1" applyFont="1" applyFill="1" applyBorder="1" applyAlignment="1" applyProtection="1">
      <alignment horizontal="center" vertical="center"/>
    </xf>
    <xf numFmtId="39" fontId="17" fillId="0" borderId="45" xfId="4" applyNumberFormat="1" applyFont="1" applyFill="1" applyBorder="1" applyAlignment="1" applyProtection="1">
      <alignment horizontal="center" vertical="center"/>
    </xf>
    <xf numFmtId="39" fontId="20" fillId="0" borderId="46" xfId="5" applyNumberFormat="1" applyFont="1" applyFill="1" applyBorder="1" applyAlignment="1" applyProtection="1">
      <alignment horizontal="center" vertical="center"/>
    </xf>
    <xf numFmtId="166" fontId="17" fillId="0" borderId="19" xfId="4" applyNumberFormat="1" applyFont="1" applyFill="1" applyBorder="1" applyAlignment="1" applyProtection="1">
      <alignment horizontal="center" vertical="center"/>
    </xf>
    <xf numFmtId="167" fontId="20" fillId="0" borderId="47" xfId="5" applyNumberFormat="1" applyFont="1" applyFill="1" applyBorder="1" applyAlignment="1" applyProtection="1">
      <alignment horizontal="center" vertical="center"/>
    </xf>
    <xf numFmtId="39" fontId="17" fillId="0" borderId="48" xfId="4" applyNumberFormat="1" applyFont="1" applyFill="1" applyBorder="1" applyAlignment="1" applyProtection="1">
      <alignment horizontal="center" vertical="center"/>
    </xf>
    <xf numFmtId="166" fontId="17" fillId="0" borderId="0" xfId="4" applyNumberFormat="1" applyFont="1" applyFill="1" applyBorder="1" applyAlignment="1" applyProtection="1">
      <alignment horizontal="center" vertical="center"/>
    </xf>
    <xf numFmtId="167" fontId="20" fillId="0" borderId="49" xfId="5" applyNumberFormat="1" applyFont="1" applyFill="1" applyBorder="1" applyAlignment="1" applyProtection="1">
      <alignment horizontal="center" vertical="center"/>
    </xf>
    <xf numFmtId="39" fontId="17" fillId="0" borderId="50" xfId="4" applyNumberFormat="1" applyFont="1" applyFill="1" applyBorder="1" applyAlignment="1" applyProtection="1">
      <alignment horizontal="center" vertical="center"/>
    </xf>
    <xf numFmtId="168" fontId="16" fillId="0" borderId="0" xfId="5" applyNumberFormat="1" applyFont="1" applyFill="1" applyBorder="1" applyAlignment="1" applyProtection="1"/>
    <xf numFmtId="39" fontId="17" fillId="0" borderId="51" xfId="4" applyNumberFormat="1" applyFont="1" applyFill="1" applyBorder="1" applyAlignment="1" applyProtection="1">
      <alignment horizontal="center" vertical="center"/>
    </xf>
    <xf numFmtId="166" fontId="17" fillId="0" borderId="52" xfId="4" applyNumberFormat="1" applyFont="1" applyFill="1" applyBorder="1" applyAlignment="1" applyProtection="1">
      <alignment horizontal="center" vertical="center"/>
    </xf>
    <xf numFmtId="2" fontId="16" fillId="0" borderId="0" xfId="3" applyNumberFormat="1" applyFont="1"/>
    <xf numFmtId="0" fontId="16" fillId="0" borderId="3" xfId="3" applyFont="1" applyBorder="1" applyAlignment="1">
      <alignment horizontal="right" vertical="center"/>
    </xf>
    <xf numFmtId="39" fontId="17" fillId="0" borderId="54" xfId="4" applyNumberFormat="1" applyFont="1" applyFill="1" applyBorder="1" applyAlignment="1" applyProtection="1">
      <alignment horizontal="center" vertical="center"/>
    </xf>
    <xf numFmtId="39" fontId="20" fillId="0" borderId="55" xfId="5" applyNumberFormat="1" applyFont="1" applyFill="1" applyBorder="1" applyAlignment="1" applyProtection="1">
      <alignment horizontal="center" vertical="center"/>
    </xf>
    <xf numFmtId="39" fontId="17" fillId="0" borderId="56" xfId="4" applyNumberFormat="1" applyFont="1" applyFill="1" applyBorder="1" applyAlignment="1" applyProtection="1">
      <alignment horizontal="center" vertical="center"/>
    </xf>
    <xf numFmtId="39" fontId="17" fillId="0" borderId="57" xfId="4" applyNumberFormat="1" applyFont="1" applyFill="1" applyBorder="1" applyAlignment="1" applyProtection="1">
      <alignment horizontal="center" vertical="center"/>
    </xf>
    <xf numFmtId="39" fontId="20" fillId="0" borderId="58" xfId="5" applyNumberFormat="1" applyFont="1" applyFill="1" applyBorder="1" applyAlignment="1" applyProtection="1">
      <alignment horizontal="center" vertical="center"/>
    </xf>
    <xf numFmtId="39" fontId="17" fillId="0" borderId="59" xfId="4" applyNumberFormat="1" applyFont="1" applyFill="1" applyBorder="1" applyAlignment="1" applyProtection="1">
      <alignment horizontal="center" vertical="center"/>
    </xf>
    <xf numFmtId="39" fontId="20" fillId="0" borderId="60" xfId="5" applyNumberFormat="1" applyFont="1" applyFill="1" applyBorder="1" applyAlignment="1" applyProtection="1">
      <alignment horizontal="center" vertical="center"/>
    </xf>
    <xf numFmtId="166" fontId="17" fillId="0" borderId="61" xfId="4" applyNumberFormat="1" applyFont="1" applyFill="1" applyBorder="1" applyAlignment="1" applyProtection="1">
      <alignment horizontal="center" vertical="center"/>
    </xf>
    <xf numFmtId="167" fontId="20" fillId="0" borderId="62" xfId="5" applyNumberFormat="1" applyFont="1" applyFill="1" applyBorder="1" applyAlignment="1" applyProtection="1">
      <alignment horizontal="center" vertical="center"/>
    </xf>
    <xf numFmtId="0" fontId="18" fillId="0" borderId="0" xfId="3" applyFont="1" applyAlignment="1">
      <alignment vertical="center" textRotation="90" wrapText="1"/>
    </xf>
    <xf numFmtId="0" fontId="16" fillId="0" borderId="0" xfId="3" quotePrefix="1" applyFont="1" applyAlignment="1">
      <alignment horizontal="center" vertical="center" wrapText="1"/>
    </xf>
    <xf numFmtId="0" fontId="16" fillId="0" borderId="0" xfId="3" applyFont="1" applyAlignment="1">
      <alignment horizontal="left" vertical="top"/>
    </xf>
    <xf numFmtId="39" fontId="17" fillId="0" borderId="0" xfId="5" applyNumberFormat="1" applyFont="1" applyFill="1" applyBorder="1" applyAlignment="1" applyProtection="1">
      <alignment horizontal="center" vertical="center"/>
    </xf>
    <xf numFmtId="39" fontId="16" fillId="0" borderId="0" xfId="5" applyNumberFormat="1" applyFont="1" applyFill="1" applyBorder="1" applyAlignment="1" applyProtection="1">
      <alignment horizontal="center" vertical="center"/>
    </xf>
    <xf numFmtId="166" fontId="17" fillId="0" borderId="0" xfId="5" applyNumberFormat="1" applyFont="1" applyFill="1" applyBorder="1" applyAlignment="1" applyProtection="1">
      <alignment horizontal="center" vertical="center"/>
    </xf>
    <xf numFmtId="167" fontId="16" fillId="0" borderId="0" xfId="5" applyNumberFormat="1" applyFont="1" applyFill="1" applyBorder="1" applyAlignment="1" applyProtection="1">
      <alignment horizontal="center" vertical="center"/>
    </xf>
    <xf numFmtId="167" fontId="20" fillId="0" borderId="0" xfId="5" applyNumberFormat="1" applyFont="1" applyFill="1" applyBorder="1" applyAlignment="1" applyProtection="1">
      <alignment horizontal="center" vertical="center"/>
    </xf>
    <xf numFmtId="0" fontId="17" fillId="2" borderId="67" xfId="3" quotePrefix="1" applyFont="1" applyFill="1" applyBorder="1" applyAlignment="1">
      <alignment horizontal="center" vertical="center"/>
    </xf>
    <xf numFmtId="0" fontId="17" fillId="2" borderId="0" xfId="3" quotePrefix="1" applyFont="1" applyFill="1" applyAlignment="1">
      <alignment horizontal="center" vertical="center" wrapText="1"/>
    </xf>
    <xf numFmtId="170" fontId="17" fillId="0" borderId="70" xfId="3" applyNumberFormat="1" applyFont="1" applyBorder="1" applyAlignment="1">
      <alignment horizontal="center" vertical="center"/>
    </xf>
    <xf numFmtId="167" fontId="20" fillId="0" borderId="71" xfId="5" applyNumberFormat="1" applyFont="1" applyFill="1" applyBorder="1" applyAlignment="1" applyProtection="1">
      <alignment horizontal="center" vertical="center"/>
    </xf>
    <xf numFmtId="167" fontId="20" fillId="3" borderId="73" xfId="5" applyNumberFormat="1" applyFont="1" applyFill="1" applyBorder="1" applyAlignment="1" applyProtection="1">
      <alignment horizontal="center" vertical="center"/>
    </xf>
    <xf numFmtId="4" fontId="17" fillId="0" borderId="74" xfId="3" applyNumberFormat="1" applyFont="1" applyBorder="1" applyAlignment="1">
      <alignment horizontal="center" vertical="center"/>
    </xf>
    <xf numFmtId="4" fontId="20" fillId="0" borderId="75" xfId="5" applyNumberFormat="1" applyFont="1" applyFill="1" applyBorder="1" applyAlignment="1" applyProtection="1">
      <alignment horizontal="center" vertical="center"/>
    </xf>
    <xf numFmtId="170" fontId="17" fillId="0" borderId="76" xfId="3" applyNumberFormat="1" applyFont="1" applyBorder="1" applyAlignment="1">
      <alignment horizontal="center" vertical="center"/>
    </xf>
    <xf numFmtId="167" fontId="20" fillId="0" borderId="77" xfId="5" applyNumberFormat="1" applyFont="1" applyFill="1" applyBorder="1" applyAlignment="1" applyProtection="1">
      <alignment horizontal="center" vertical="center"/>
    </xf>
    <xf numFmtId="167" fontId="20" fillId="3" borderId="79" xfId="5" applyNumberFormat="1" applyFont="1" applyFill="1" applyBorder="1" applyAlignment="1" applyProtection="1">
      <alignment horizontal="center" vertical="center"/>
    </xf>
    <xf numFmtId="4" fontId="17" fillId="0" borderId="76" xfId="3" applyNumberFormat="1" applyFont="1" applyBorder="1" applyAlignment="1">
      <alignment horizontal="center" vertical="center"/>
    </xf>
    <xf numFmtId="4" fontId="20" fillId="0" borderId="79" xfId="5" applyNumberFormat="1" applyFont="1" applyFill="1" applyBorder="1" applyAlignment="1" applyProtection="1">
      <alignment horizontal="center" vertical="center"/>
    </xf>
    <xf numFmtId="167" fontId="20" fillId="0" borderId="79" xfId="5" applyNumberFormat="1" applyFont="1" applyFill="1" applyBorder="1" applyAlignment="1" applyProtection="1">
      <alignment horizontal="center" vertical="center"/>
    </xf>
    <xf numFmtId="167" fontId="20" fillId="0" borderId="84" xfId="5" applyNumberFormat="1" applyFont="1" applyFill="1" applyBorder="1" applyAlignment="1" applyProtection="1">
      <alignment horizontal="center" vertical="center"/>
    </xf>
    <xf numFmtId="4" fontId="17" fillId="0" borderId="82" xfId="3" applyNumberFormat="1" applyFont="1" applyBorder="1" applyAlignment="1">
      <alignment horizontal="center" vertical="center"/>
    </xf>
    <xf numFmtId="4" fontId="20" fillId="0" borderId="84" xfId="5" applyNumberFormat="1" applyFont="1" applyFill="1" applyBorder="1" applyAlignment="1" applyProtection="1">
      <alignment horizontal="center" vertical="center"/>
    </xf>
    <xf numFmtId="0" fontId="16" fillId="0" borderId="0" xfId="3" applyFont="1" applyAlignment="1">
      <alignment horizontal="left" vertical="center"/>
    </xf>
    <xf numFmtId="0" fontId="16" fillId="0" borderId="0" xfId="3" applyFont="1" applyAlignment="1">
      <alignment horizontal="left" vertical="center" wrapText="1"/>
    </xf>
    <xf numFmtId="170" fontId="17" fillId="0" borderId="0" xfId="3" applyNumberFormat="1" applyFont="1" applyAlignment="1">
      <alignment horizontal="center" vertical="center"/>
    </xf>
    <xf numFmtId="4" fontId="17" fillId="0" borderId="0" xfId="3" applyNumberFormat="1" applyFont="1" applyAlignment="1">
      <alignment horizontal="center" vertical="center"/>
    </xf>
    <xf numFmtId="0" fontId="16" fillId="2" borderId="85" xfId="3" applyFont="1" applyFill="1" applyBorder="1"/>
    <xf numFmtId="0" fontId="20" fillId="2" borderId="66" xfId="3" quotePrefix="1" applyFont="1" applyFill="1" applyBorder="1" applyAlignment="1">
      <alignment horizontal="center" vertical="center"/>
    </xf>
    <xf numFmtId="0" fontId="20" fillId="2" borderId="86" xfId="3" quotePrefix="1" applyFont="1" applyFill="1" applyBorder="1" applyAlignment="1">
      <alignment horizontal="center" vertical="center"/>
    </xf>
    <xf numFmtId="0" fontId="17" fillId="2" borderId="65" xfId="3" quotePrefix="1" applyFont="1" applyFill="1" applyBorder="1" applyAlignment="1">
      <alignment horizontal="center" vertical="center"/>
    </xf>
    <xf numFmtId="0" fontId="21" fillId="2" borderId="91" xfId="3" quotePrefix="1" applyFont="1" applyFill="1" applyBorder="1" applyAlignment="1">
      <alignment horizontal="center" vertical="center"/>
    </xf>
    <xf numFmtId="4" fontId="17" fillId="0" borderId="80" xfId="3" applyNumberFormat="1" applyFont="1" applyBorder="1" applyAlignment="1">
      <alignment horizontal="center" vertical="center"/>
    </xf>
    <xf numFmtId="39" fontId="20" fillId="0" borderId="92" xfId="5" applyNumberFormat="1" applyFont="1" applyFill="1" applyBorder="1" applyAlignment="1" applyProtection="1">
      <alignment horizontal="center" vertical="center"/>
    </xf>
    <xf numFmtId="167" fontId="20" fillId="0" borderId="0" xfId="3" applyNumberFormat="1" applyFont="1" applyAlignment="1">
      <alignment vertical="center"/>
    </xf>
    <xf numFmtId="171" fontId="16" fillId="0" borderId="0" xfId="3" applyNumberFormat="1" applyFont="1"/>
    <xf numFmtId="39" fontId="23" fillId="0" borderId="0" xfId="3" applyNumberFormat="1" applyFont="1" applyAlignment="1">
      <alignment vertical="center"/>
    </xf>
    <xf numFmtId="9" fontId="8" fillId="0" borderId="0" xfId="3" applyNumberFormat="1"/>
    <xf numFmtId="49" fontId="13" fillId="0" borderId="0" xfId="3" quotePrefix="1" applyNumberFormat="1" applyFont="1" applyAlignment="1">
      <alignment horizontal="center" vertical="center"/>
    </xf>
    <xf numFmtId="0" fontId="15" fillId="5" borderId="0" xfId="3" applyFont="1" applyFill="1" applyAlignment="1">
      <alignment vertical="center"/>
    </xf>
    <xf numFmtId="0" fontId="16" fillId="5" borderId="3" xfId="3" applyFont="1" applyFill="1" applyBorder="1"/>
    <xf numFmtId="0" fontId="8" fillId="0" borderId="64" xfId="3" quotePrefix="1" applyBorder="1" applyAlignment="1">
      <alignment horizontal="left"/>
    </xf>
    <xf numFmtId="0" fontId="17" fillId="2" borderId="102" xfId="3" applyFont="1" applyFill="1" applyBorder="1" applyAlignment="1">
      <alignment vertical="center"/>
    </xf>
    <xf numFmtId="0" fontId="8" fillId="0" borderId="0" xfId="3" applyAlignment="1">
      <alignment vertical="center"/>
    </xf>
    <xf numFmtId="0" fontId="12" fillId="0" borderId="0" xfId="3" applyFont="1" applyAlignment="1">
      <alignment vertical="center"/>
    </xf>
    <xf numFmtId="0" fontId="17" fillId="2" borderId="19" xfId="3" quotePrefix="1" applyFont="1" applyFill="1" applyBorder="1" applyAlignment="1">
      <alignment horizontal="left" vertical="center"/>
    </xf>
    <xf numFmtId="0" fontId="17" fillId="2" borderId="19" xfId="3" applyFont="1" applyFill="1" applyBorder="1" applyAlignment="1">
      <alignment horizontal="center" vertical="center"/>
    </xf>
    <xf numFmtId="39" fontId="17" fillId="0" borderId="23" xfId="5" applyNumberFormat="1" applyFont="1" applyFill="1" applyBorder="1" applyAlignment="1" applyProtection="1">
      <alignment horizontal="center" vertical="center"/>
    </xf>
    <xf numFmtId="166" fontId="17" fillId="0" borderId="103" xfId="5" applyNumberFormat="1" applyFont="1" applyFill="1" applyBorder="1" applyAlignment="1" applyProtection="1">
      <alignment horizontal="center" vertical="center"/>
    </xf>
    <xf numFmtId="168" fontId="0" fillId="0" borderId="0" xfId="6" applyNumberFormat="1" applyFont="1" applyFill="1" applyBorder="1" applyAlignment="1" applyProtection="1"/>
    <xf numFmtId="169" fontId="12" fillId="0" borderId="0" xfId="5" applyNumberFormat="1" applyFont="1" applyFill="1" applyBorder="1" applyAlignment="1" applyProtection="1"/>
    <xf numFmtId="169" fontId="23" fillId="0" borderId="0" xfId="5" applyNumberFormat="1" applyFont="1" applyFill="1" applyBorder="1" applyAlignment="1" applyProtection="1"/>
    <xf numFmtId="169" fontId="8" fillId="0" borderId="0" xfId="5" applyNumberFormat="1" applyFill="1" applyBorder="1" applyAlignment="1" applyProtection="1"/>
    <xf numFmtId="39" fontId="17" fillId="0" borderId="32" xfId="5" applyNumberFormat="1" applyFont="1" applyFill="1" applyBorder="1" applyAlignment="1" applyProtection="1">
      <alignment horizontal="center" vertical="center"/>
    </xf>
    <xf numFmtId="166" fontId="17" fillId="0" borderId="104" xfId="5" applyNumberFormat="1" applyFont="1" applyFill="1" applyBorder="1" applyAlignment="1" applyProtection="1">
      <alignment horizontal="center" vertical="center"/>
    </xf>
    <xf numFmtId="165" fontId="0" fillId="0" borderId="0" xfId="5" applyFont="1" applyFill="1" applyBorder="1" applyAlignment="1" applyProtection="1"/>
    <xf numFmtId="168" fontId="8" fillId="0" borderId="0" xfId="6" applyNumberFormat="1" applyFill="1" applyBorder="1" applyAlignment="1" applyProtection="1"/>
    <xf numFmtId="39" fontId="17" fillId="0" borderId="43" xfId="5" applyNumberFormat="1" applyFont="1" applyFill="1" applyBorder="1" applyAlignment="1" applyProtection="1">
      <alignment horizontal="center" vertical="center"/>
    </xf>
    <xf numFmtId="166" fontId="17" fillId="0" borderId="105" xfId="5" applyNumberFormat="1" applyFont="1" applyFill="1" applyBorder="1" applyAlignment="1" applyProtection="1">
      <alignment horizontal="center" vertical="center"/>
    </xf>
    <xf numFmtId="166" fontId="17" fillId="0" borderId="106" xfId="5" applyNumberFormat="1" applyFont="1" applyFill="1" applyBorder="1" applyAlignment="1" applyProtection="1">
      <alignment horizontal="center" vertical="center"/>
    </xf>
    <xf numFmtId="168" fontId="0" fillId="0" borderId="0" xfId="5" applyNumberFormat="1" applyFont="1" applyFill="1" applyBorder="1" applyAlignment="1" applyProtection="1"/>
    <xf numFmtId="2" fontId="8" fillId="0" borderId="0" xfId="3" applyNumberFormat="1"/>
    <xf numFmtId="168" fontId="24" fillId="0" borderId="0" xfId="6" applyNumberFormat="1" applyFont="1" applyFill="1" applyBorder="1" applyAlignment="1" applyProtection="1"/>
    <xf numFmtId="39" fontId="17" fillId="0" borderId="56" xfId="5" applyNumberFormat="1" applyFont="1" applyFill="1" applyBorder="1" applyAlignment="1" applyProtection="1">
      <alignment horizontal="center" vertical="center"/>
    </xf>
    <xf numFmtId="166" fontId="17" fillId="0" borderId="107" xfId="5" applyNumberFormat="1" applyFont="1" applyFill="1" applyBorder="1" applyAlignment="1" applyProtection="1">
      <alignment horizontal="center" vertical="center"/>
    </xf>
    <xf numFmtId="39" fontId="20" fillId="0" borderId="0" xfId="5" applyNumberFormat="1" applyFont="1" applyFill="1" applyBorder="1" applyAlignment="1" applyProtection="1">
      <alignment horizontal="center" vertical="center"/>
    </xf>
    <xf numFmtId="0" fontId="16" fillId="0" borderId="0" xfId="3" applyFont="1" applyAlignment="1">
      <alignment horizontal="right" vertical="center"/>
    </xf>
    <xf numFmtId="0" fontId="16" fillId="2" borderId="9" xfId="3" applyFont="1" applyFill="1" applyBorder="1"/>
    <xf numFmtId="170" fontId="17" fillId="3" borderId="108" xfId="3" applyNumberFormat="1" applyFont="1" applyFill="1" applyBorder="1" applyAlignment="1">
      <alignment horizontal="center" vertical="center"/>
    </xf>
    <xf numFmtId="170" fontId="17" fillId="6" borderId="78" xfId="3" applyNumberFormat="1" applyFont="1" applyFill="1" applyBorder="1" applyAlignment="1">
      <alignment horizontal="center" vertical="center"/>
    </xf>
    <xf numFmtId="170" fontId="17" fillId="0" borderId="89" xfId="3" applyNumberFormat="1" applyFont="1" applyBorder="1" applyAlignment="1">
      <alignment horizontal="center" vertical="center"/>
    </xf>
    <xf numFmtId="170" fontId="17" fillId="6" borderId="82" xfId="3" applyNumberFormat="1" applyFont="1" applyFill="1" applyBorder="1" applyAlignment="1">
      <alignment horizontal="center" vertical="center"/>
    </xf>
    <xf numFmtId="167" fontId="20" fillId="6" borderId="83" xfId="5" applyNumberFormat="1" applyFont="1" applyFill="1" applyBorder="1" applyAlignment="1" applyProtection="1">
      <alignment horizontal="center" vertical="center"/>
    </xf>
    <xf numFmtId="170" fontId="17" fillId="3" borderId="82" xfId="3" applyNumberFormat="1" applyFont="1" applyFill="1" applyBorder="1" applyAlignment="1">
      <alignment horizontal="center" vertical="center"/>
    </xf>
    <xf numFmtId="167" fontId="20" fillId="3" borderId="83" xfId="5" applyNumberFormat="1" applyFont="1" applyFill="1" applyBorder="1" applyAlignment="1" applyProtection="1">
      <alignment horizontal="center" vertical="center"/>
    </xf>
    <xf numFmtId="170" fontId="17" fillId="0" borderId="95" xfId="3" applyNumberFormat="1" applyFont="1" applyBorder="1" applyAlignment="1">
      <alignment horizontal="center" vertical="center"/>
    </xf>
    <xf numFmtId="167" fontId="17" fillId="0" borderId="87" xfId="3" applyNumberFormat="1" applyFont="1" applyBorder="1" applyAlignment="1">
      <alignment horizontal="center" vertical="center"/>
    </xf>
    <xf numFmtId="167" fontId="20" fillId="0" borderId="88" xfId="3" applyNumberFormat="1" applyFont="1" applyBorder="1" applyAlignment="1">
      <alignment horizontal="center" vertical="center"/>
    </xf>
    <xf numFmtId="167" fontId="17" fillId="0" borderId="89" xfId="3" applyNumberFormat="1" applyFont="1" applyBorder="1" applyAlignment="1">
      <alignment horizontal="center" vertical="center"/>
    </xf>
    <xf numFmtId="167" fontId="20" fillId="0" borderId="90" xfId="3" applyNumberFormat="1" applyFont="1" applyBorder="1" applyAlignment="1">
      <alignment horizontal="center" vertical="center"/>
    </xf>
    <xf numFmtId="4" fontId="17" fillId="3" borderId="109" xfId="3" applyNumberFormat="1" applyFont="1" applyFill="1" applyBorder="1" applyAlignment="1">
      <alignment horizontal="center" vertical="center"/>
    </xf>
    <xf numFmtId="39" fontId="20" fillId="3" borderId="110" xfId="5" applyNumberFormat="1" applyFont="1" applyFill="1" applyBorder="1" applyAlignment="1" applyProtection="1">
      <alignment horizontal="center" vertical="center"/>
    </xf>
    <xf numFmtId="0" fontId="21" fillId="2" borderId="65" xfId="3" quotePrefix="1" applyFont="1" applyFill="1" applyBorder="1" applyAlignment="1">
      <alignment horizontal="center" vertical="center"/>
    </xf>
    <xf numFmtId="39" fontId="20" fillId="0" borderId="110" xfId="5" applyNumberFormat="1" applyFont="1" applyFill="1" applyBorder="1" applyAlignment="1" applyProtection="1">
      <alignment horizontal="center" vertical="center"/>
    </xf>
    <xf numFmtId="170" fontId="25" fillId="0" borderId="0" xfId="3" applyNumberFormat="1" applyFont="1" applyAlignment="1">
      <alignment horizontal="center" vertical="center"/>
    </xf>
    <xf numFmtId="0" fontId="4" fillId="0" borderId="0" xfId="0" applyFont="1"/>
    <xf numFmtId="0" fontId="0" fillId="7" borderId="111" xfId="0" applyFill="1" applyBorder="1" applyAlignment="1">
      <alignment horizontal="left" vertical="center"/>
    </xf>
    <xf numFmtId="0" fontId="0" fillId="7" borderId="111" xfId="0" applyFill="1" applyBorder="1" applyAlignment="1">
      <alignment horizontal="left" vertical="center" indent="1"/>
    </xf>
    <xf numFmtId="0" fontId="4" fillId="7" borderId="111" xfId="0" applyFont="1" applyFill="1" applyBorder="1" applyAlignment="1">
      <alignment horizontal="left" vertical="center"/>
    </xf>
    <xf numFmtId="164" fontId="3" fillId="0" borderId="0" xfId="0" applyNumberFormat="1" applyFont="1"/>
    <xf numFmtId="0" fontId="0" fillId="7" borderId="111" xfId="0" applyFill="1" applyBorder="1" applyAlignment="1">
      <alignment horizontal="left" vertical="center" wrapText="1"/>
    </xf>
    <xf numFmtId="0" fontId="0" fillId="9" borderId="111" xfId="0" applyFill="1" applyBorder="1"/>
    <xf numFmtId="0" fontId="30" fillId="7" borderId="111" xfId="0" applyFont="1" applyFill="1" applyBorder="1" applyAlignment="1">
      <alignment horizontal="left" vertical="center" indent="1"/>
    </xf>
    <xf numFmtId="0" fontId="2" fillId="12" borderId="113" xfId="3" quotePrefix="1" applyFont="1" applyFill="1" applyBorder="1" applyAlignment="1">
      <alignment vertical="center" wrapText="1"/>
    </xf>
    <xf numFmtId="0" fontId="2" fillId="12" borderId="116" xfId="3" applyFont="1" applyFill="1" applyBorder="1" applyAlignment="1">
      <alignment horizontal="center" vertical="center"/>
    </xf>
    <xf numFmtId="0" fontId="2" fillId="12" borderId="116" xfId="3" applyFont="1" applyFill="1" applyBorder="1"/>
    <xf numFmtId="0" fontId="2" fillId="12" borderId="116" xfId="3" applyFont="1" applyFill="1" applyBorder="1" applyAlignment="1">
      <alignment vertical="center"/>
    </xf>
    <xf numFmtId="0" fontId="2" fillId="12" borderId="116" xfId="3" applyFont="1" applyFill="1" applyBorder="1" applyAlignment="1">
      <alignment vertical="center" wrapText="1"/>
    </xf>
    <xf numFmtId="0" fontId="26" fillId="0" borderId="0" xfId="3" applyFont="1"/>
    <xf numFmtId="0" fontId="26" fillId="11" borderId="116" xfId="3" applyFont="1" applyFill="1" applyBorder="1" applyAlignment="1">
      <alignment horizontal="right" vertical="center"/>
    </xf>
    <xf numFmtId="0" fontId="26" fillId="11" borderId="116" xfId="3" applyFont="1" applyFill="1" applyBorder="1" applyAlignment="1">
      <alignment vertical="center" wrapText="1"/>
    </xf>
    <xf numFmtId="39" fontId="26" fillId="11" borderId="116" xfId="5" applyNumberFormat="1" applyFont="1" applyFill="1" applyBorder="1" applyAlignment="1">
      <alignment horizontal="center" vertical="center"/>
    </xf>
    <xf numFmtId="4" fontId="26" fillId="11" borderId="116" xfId="3" applyNumberFormat="1" applyFont="1" applyFill="1" applyBorder="1" applyAlignment="1">
      <alignment horizontal="center" vertical="center"/>
    </xf>
    <xf numFmtId="0" fontId="26" fillId="0" borderId="116" xfId="3" applyFont="1" applyBorder="1" applyAlignment="1">
      <alignment horizontal="right" vertical="center"/>
    </xf>
    <xf numFmtId="0" fontId="26" fillId="0" borderId="116" xfId="3" applyFont="1" applyBorder="1" applyAlignment="1">
      <alignment vertical="center" wrapText="1"/>
    </xf>
    <xf numFmtId="39" fontId="26" fillId="0" borderId="116" xfId="5" applyNumberFormat="1" applyFont="1" applyBorder="1" applyAlignment="1">
      <alignment horizontal="center" vertical="center"/>
    </xf>
    <xf numFmtId="4" fontId="26" fillId="0" borderId="116" xfId="3" applyNumberFormat="1" applyFont="1" applyBorder="1" applyAlignment="1">
      <alignment horizontal="center" vertical="center"/>
    </xf>
    <xf numFmtId="0" fontId="26" fillId="0" borderId="114" xfId="3" applyFont="1" applyBorder="1" applyAlignment="1">
      <alignment horizontal="right" vertical="center"/>
    </xf>
    <xf numFmtId="0" fontId="26" fillId="0" borderId="114" xfId="3" applyFont="1" applyBorder="1" applyAlignment="1">
      <alignment vertical="center" wrapText="1"/>
    </xf>
    <xf numFmtId="0" fontId="31" fillId="0" borderId="0" xfId="0" applyFont="1"/>
    <xf numFmtId="0" fontId="2" fillId="12" borderId="115" xfId="3" applyFont="1" applyFill="1" applyBorder="1" applyAlignment="1">
      <alignment vertical="center"/>
    </xf>
    <xf numFmtId="0" fontId="26" fillId="11" borderId="115" xfId="3" applyFont="1" applyFill="1" applyBorder="1" applyAlignment="1">
      <alignment vertical="center"/>
    </xf>
    <xf numFmtId="0" fontId="26" fillId="0" borderId="115" xfId="3" applyFont="1" applyBorder="1" applyAlignment="1">
      <alignment vertical="center"/>
    </xf>
    <xf numFmtId="0" fontId="26" fillId="0" borderId="113" xfId="3" applyFont="1" applyBorder="1" applyAlignment="1">
      <alignment vertical="center"/>
    </xf>
    <xf numFmtId="2" fontId="26" fillId="11" borderId="116" xfId="5" applyNumberFormat="1" applyFont="1" applyFill="1" applyBorder="1" applyAlignment="1">
      <alignment horizontal="center" vertical="center"/>
    </xf>
    <xf numFmtId="2" fontId="26" fillId="11" borderId="116" xfId="3" applyNumberFormat="1" applyFont="1" applyFill="1" applyBorder="1" applyAlignment="1">
      <alignment horizontal="center" vertical="center"/>
    </xf>
    <xf numFmtId="2" fontId="26" fillId="11" borderId="116" xfId="3" applyNumberFormat="1" applyFont="1" applyFill="1" applyBorder="1"/>
    <xf numFmtId="2" fontId="26" fillId="0" borderId="116" xfId="5" applyNumberFormat="1" applyFont="1" applyBorder="1" applyAlignment="1">
      <alignment horizontal="center" vertical="center"/>
    </xf>
    <xf numFmtId="2" fontId="26" fillId="0" borderId="116" xfId="3" applyNumberFormat="1" applyFont="1" applyBorder="1" applyAlignment="1">
      <alignment horizontal="center" vertical="center"/>
    </xf>
    <xf numFmtId="2" fontId="26" fillId="0" borderId="116" xfId="3" applyNumberFormat="1" applyFont="1" applyBorder="1"/>
    <xf numFmtId="2" fontId="26" fillId="0" borderId="114" xfId="5" applyNumberFormat="1" applyFont="1" applyBorder="1" applyAlignment="1">
      <alignment horizontal="center" vertical="center"/>
    </xf>
    <xf numFmtId="2" fontId="26" fillId="0" borderId="114" xfId="3" applyNumberFormat="1" applyFont="1" applyBorder="1" applyAlignment="1">
      <alignment horizontal="center" vertical="center"/>
    </xf>
    <xf numFmtId="2" fontId="26" fillId="0" borderId="114" xfId="3" applyNumberFormat="1" applyFont="1" applyBorder="1"/>
    <xf numFmtId="0" fontId="0" fillId="13" borderId="111" xfId="0" applyFill="1" applyBorder="1"/>
    <xf numFmtId="0" fontId="4" fillId="8" borderId="111" xfId="0" applyFont="1" applyFill="1" applyBorder="1"/>
    <xf numFmtId="0" fontId="0" fillId="14" borderId="112" xfId="0" applyFill="1" applyBorder="1"/>
    <xf numFmtId="0" fontId="32" fillId="14" borderId="112" xfId="0" applyFont="1" applyFill="1" applyBorder="1"/>
    <xf numFmtId="49" fontId="13" fillId="0" borderId="5" xfId="3" quotePrefix="1" applyNumberFormat="1" applyFont="1" applyBorder="1" applyAlignment="1">
      <alignment horizontal="center" vertical="center"/>
    </xf>
    <xf numFmtId="0" fontId="16" fillId="2" borderId="117" xfId="3" applyFont="1" applyFill="1" applyBorder="1"/>
    <xf numFmtId="0" fontId="16" fillId="2" borderId="12" xfId="3" applyFont="1" applyFill="1" applyBorder="1"/>
    <xf numFmtId="167" fontId="17" fillId="0" borderId="76" xfId="3" applyNumberFormat="1" applyFont="1" applyBorder="1" applyAlignment="1">
      <alignment horizontal="center" vertical="center"/>
    </xf>
    <xf numFmtId="167" fontId="20" fillId="0" borderId="77" xfId="3" applyNumberFormat="1" applyFont="1" applyBorder="1" applyAlignment="1">
      <alignment horizontal="center" vertical="center"/>
    </xf>
    <xf numFmtId="167" fontId="17" fillId="0" borderId="78" xfId="3" applyNumberFormat="1" applyFont="1" applyBorder="1" applyAlignment="1">
      <alignment horizontal="center" vertical="center"/>
    </xf>
    <xf numFmtId="167" fontId="20" fillId="0" borderId="79" xfId="3" applyNumberFormat="1" applyFont="1" applyBorder="1" applyAlignment="1">
      <alignment horizontal="center" vertical="center"/>
    </xf>
    <xf numFmtId="167" fontId="17" fillId="0" borderId="121" xfId="3" applyNumberFormat="1" applyFont="1" applyBorder="1" applyAlignment="1">
      <alignment horizontal="center" vertical="center"/>
    </xf>
    <xf numFmtId="167" fontId="20" fillId="0" borderId="81" xfId="3" applyNumberFormat="1" applyFont="1" applyBorder="1" applyAlignment="1">
      <alignment horizontal="center" vertical="center"/>
    </xf>
    <xf numFmtId="167" fontId="20" fillId="0" borderId="110" xfId="3" applyNumberFormat="1" applyFont="1" applyBorder="1" applyAlignment="1">
      <alignment horizontal="center" vertical="center"/>
    </xf>
    <xf numFmtId="0" fontId="2" fillId="12" borderId="116" xfId="3" quotePrefix="1" applyFont="1" applyFill="1" applyBorder="1" applyAlignment="1">
      <alignment vertical="center"/>
    </xf>
    <xf numFmtId="0" fontId="16" fillId="0" borderId="122" xfId="3" applyFont="1" applyBorder="1"/>
    <xf numFmtId="0" fontId="16" fillId="0" borderId="64" xfId="3" quotePrefix="1" applyFont="1" applyBorder="1" applyAlignment="1">
      <alignment horizontal="left"/>
    </xf>
    <xf numFmtId="0" fontId="17" fillId="2" borderId="124" xfId="3" applyFont="1" applyFill="1" applyBorder="1" applyAlignment="1">
      <alignment vertical="center"/>
    </xf>
    <xf numFmtId="0" fontId="16" fillId="0" borderId="122" xfId="3" applyFont="1" applyBorder="1" applyAlignment="1">
      <alignment horizontal="right" vertical="center"/>
    </xf>
    <xf numFmtId="0" fontId="34" fillId="0" borderId="0" xfId="3" applyFont="1"/>
    <xf numFmtId="0" fontId="35" fillId="0" borderId="0" xfId="3" applyFont="1" applyAlignment="1">
      <alignment vertical="center" textRotation="90" wrapText="1"/>
    </xf>
    <xf numFmtId="0" fontId="35" fillId="2" borderId="67" xfId="3" quotePrefix="1" applyFont="1" applyFill="1" applyBorder="1" applyAlignment="1">
      <alignment horizontal="center" vertical="center"/>
    </xf>
    <xf numFmtId="0" fontId="36" fillId="2" borderId="12" xfId="3" quotePrefix="1" applyFont="1" applyFill="1" applyBorder="1" applyAlignment="1">
      <alignment horizontal="center" vertical="center"/>
    </xf>
    <xf numFmtId="0" fontId="36" fillId="2" borderId="0" xfId="3" quotePrefix="1" applyFont="1" applyFill="1" applyAlignment="1">
      <alignment horizontal="center" vertical="center"/>
    </xf>
    <xf numFmtId="0" fontId="36" fillId="2" borderId="13" xfId="3" quotePrefix="1" applyFont="1" applyFill="1" applyBorder="1" applyAlignment="1">
      <alignment horizontal="center" vertical="center"/>
    </xf>
    <xf numFmtId="0" fontId="35" fillId="2" borderId="0" xfId="3" quotePrefix="1" applyFont="1" applyFill="1" applyAlignment="1">
      <alignment horizontal="center" vertical="center" wrapText="1"/>
    </xf>
    <xf numFmtId="170" fontId="35" fillId="0" borderId="70" xfId="3" applyNumberFormat="1" applyFont="1" applyBorder="1" applyAlignment="1">
      <alignment horizontal="center" vertical="center"/>
    </xf>
    <xf numFmtId="167" fontId="36" fillId="0" borderId="71" xfId="5" applyNumberFormat="1" applyFont="1" applyFill="1" applyBorder="1" applyAlignment="1" applyProtection="1">
      <alignment horizontal="center" vertical="center"/>
    </xf>
    <xf numFmtId="167" fontId="36" fillId="0" borderId="72" xfId="5" applyNumberFormat="1" applyFont="1" applyFill="1" applyBorder="1" applyAlignment="1" applyProtection="1">
      <alignment horizontal="center" vertical="center"/>
    </xf>
    <xf numFmtId="170" fontId="35" fillId="3" borderId="70" xfId="3" applyNumberFormat="1" applyFont="1" applyFill="1" applyBorder="1" applyAlignment="1">
      <alignment horizontal="center" vertical="center"/>
    </xf>
    <xf numFmtId="167" fontId="36" fillId="3" borderId="73" xfId="5" applyNumberFormat="1" applyFont="1" applyFill="1" applyBorder="1" applyAlignment="1" applyProtection="1">
      <alignment horizontal="center" vertical="center"/>
    </xf>
    <xf numFmtId="4" fontId="35" fillId="0" borderId="74" xfId="3" applyNumberFormat="1" applyFont="1" applyBorder="1" applyAlignment="1">
      <alignment horizontal="center" vertical="center"/>
    </xf>
    <xf numFmtId="4" fontId="36" fillId="0" borderId="75" xfId="5" applyNumberFormat="1" applyFont="1" applyFill="1" applyBorder="1" applyAlignment="1" applyProtection="1">
      <alignment horizontal="center" vertical="center"/>
    </xf>
    <xf numFmtId="170" fontId="35" fillId="0" borderId="76" xfId="3" applyNumberFormat="1" applyFont="1" applyBorder="1" applyAlignment="1">
      <alignment horizontal="center" vertical="center"/>
    </xf>
    <xf numFmtId="167" fontId="36" fillId="0" borderId="77" xfId="5" applyNumberFormat="1" applyFont="1" applyFill="1" applyBorder="1" applyAlignment="1" applyProtection="1">
      <alignment horizontal="center" vertical="center"/>
    </xf>
    <xf numFmtId="167" fontId="36" fillId="0" borderId="78" xfId="5" applyNumberFormat="1" applyFont="1" applyFill="1" applyBorder="1" applyAlignment="1" applyProtection="1">
      <alignment horizontal="center" vertical="center"/>
    </xf>
    <xf numFmtId="170" fontId="35" fillId="3" borderId="76" xfId="3" applyNumberFormat="1" applyFont="1" applyFill="1" applyBorder="1" applyAlignment="1">
      <alignment horizontal="center" vertical="center"/>
    </xf>
    <xf numFmtId="167" fontId="36" fillId="3" borderId="79" xfId="5" applyNumberFormat="1" applyFont="1" applyFill="1" applyBorder="1" applyAlignment="1" applyProtection="1">
      <alignment horizontal="center" vertical="center"/>
    </xf>
    <xf numFmtId="4" fontId="35" fillId="0" borderId="76" xfId="3" applyNumberFormat="1" applyFont="1" applyBorder="1" applyAlignment="1">
      <alignment horizontal="center" vertical="center"/>
    </xf>
    <xf numFmtId="4" fontId="36" fillId="0" borderId="79" xfId="5" applyNumberFormat="1" applyFont="1" applyFill="1" applyBorder="1" applyAlignment="1" applyProtection="1">
      <alignment horizontal="center" vertical="center"/>
    </xf>
    <xf numFmtId="167" fontId="36" fillId="0" borderId="79" xfId="5" applyNumberFormat="1" applyFont="1" applyFill="1" applyBorder="1" applyAlignment="1" applyProtection="1">
      <alignment horizontal="center" vertical="center"/>
    </xf>
    <xf numFmtId="170" fontId="35" fillId="0" borderId="82" xfId="3" applyNumberFormat="1" applyFont="1" applyBorder="1" applyAlignment="1">
      <alignment horizontal="center" vertical="center"/>
    </xf>
    <xf numFmtId="167" fontId="36" fillId="0" borderId="83" xfId="5" applyNumberFormat="1" applyFont="1" applyFill="1" applyBorder="1" applyAlignment="1" applyProtection="1">
      <alignment horizontal="center" vertical="center"/>
    </xf>
    <xf numFmtId="167" fontId="36" fillId="0" borderId="84" xfId="5" applyNumberFormat="1" applyFont="1" applyFill="1" applyBorder="1" applyAlignment="1" applyProtection="1">
      <alignment horizontal="center" vertical="center"/>
    </xf>
    <xf numFmtId="4" fontId="35" fillId="0" borderId="82" xfId="3" applyNumberFormat="1" applyFont="1" applyBorder="1" applyAlignment="1">
      <alignment horizontal="center" vertical="center"/>
    </xf>
    <xf numFmtId="4" fontId="36" fillId="0" borderId="84" xfId="5" applyNumberFormat="1" applyFont="1" applyFill="1" applyBorder="1" applyAlignment="1" applyProtection="1">
      <alignment horizontal="center" vertical="center"/>
    </xf>
    <xf numFmtId="0" fontId="34" fillId="0" borderId="64" xfId="3" applyFont="1" applyBorder="1"/>
    <xf numFmtId="0" fontId="34" fillId="0" borderId="0" xfId="3" applyFont="1" applyAlignment="1">
      <alignment horizontal="left" vertical="center"/>
    </xf>
    <xf numFmtId="0" fontId="34" fillId="0" borderId="0" xfId="3" applyFont="1" applyAlignment="1">
      <alignment horizontal="left" vertical="center" wrapText="1"/>
    </xf>
    <xf numFmtId="170" fontId="35" fillId="0" borderId="0" xfId="3" applyNumberFormat="1" applyFont="1" applyAlignment="1">
      <alignment horizontal="center" vertical="center"/>
    </xf>
    <xf numFmtId="167" fontId="36" fillId="0" borderId="0" xfId="5" applyNumberFormat="1" applyFont="1" applyFill="1" applyBorder="1" applyAlignment="1" applyProtection="1">
      <alignment horizontal="center" vertical="center"/>
    </xf>
    <xf numFmtId="4" fontId="35" fillId="0" borderId="0" xfId="3" applyNumberFormat="1" applyFont="1" applyAlignment="1">
      <alignment horizontal="center" vertical="center"/>
    </xf>
    <xf numFmtId="4" fontId="36" fillId="0" borderId="0" xfId="5" applyNumberFormat="1" applyFont="1" applyFill="1" applyBorder="1" applyAlignment="1" applyProtection="1">
      <alignment horizontal="center" vertical="center"/>
    </xf>
    <xf numFmtId="0" fontId="35" fillId="15" borderId="0" xfId="3" applyFont="1" applyFill="1" applyAlignment="1">
      <alignment vertical="center" textRotation="90" wrapText="1"/>
    </xf>
    <xf numFmtId="0" fontId="34" fillId="15" borderId="0" xfId="3" applyFont="1" applyFill="1"/>
    <xf numFmtId="0" fontId="34" fillId="15" borderId="126" xfId="3" applyFont="1" applyFill="1" applyBorder="1"/>
    <xf numFmtId="0" fontId="34" fillId="2" borderId="64" xfId="3" applyFont="1" applyFill="1" applyBorder="1"/>
    <xf numFmtId="0" fontId="34" fillId="2" borderId="0" xfId="3" applyFont="1" applyFill="1"/>
    <xf numFmtId="0" fontId="35" fillId="2" borderId="65" xfId="3" quotePrefix="1" applyFont="1" applyFill="1" applyBorder="1" applyAlignment="1">
      <alignment vertical="center"/>
    </xf>
    <xf numFmtId="0" fontId="35" fillId="2" borderId="85" xfId="3" quotePrefix="1" applyFont="1" applyFill="1" applyBorder="1" applyAlignment="1">
      <alignment vertical="center"/>
    </xf>
    <xf numFmtId="0" fontId="35" fillId="2" borderId="86" xfId="3" quotePrefix="1" applyFont="1" applyFill="1" applyBorder="1" applyAlignment="1">
      <alignment vertical="center"/>
    </xf>
    <xf numFmtId="0" fontId="34" fillId="2" borderId="85" xfId="3" applyFont="1" applyFill="1" applyBorder="1"/>
    <xf numFmtId="0" fontId="36" fillId="2" borderId="66" xfId="3" quotePrefix="1" applyFont="1" applyFill="1" applyBorder="1" applyAlignment="1">
      <alignment horizontal="center" vertical="center"/>
    </xf>
    <xf numFmtId="0" fontId="36" fillId="2" borderId="86" xfId="3" quotePrefix="1" applyFont="1" applyFill="1" applyBorder="1" applyAlignment="1">
      <alignment horizontal="center" vertical="center"/>
    </xf>
    <xf numFmtId="167" fontId="35" fillId="0" borderId="87" xfId="3" applyNumberFormat="1" applyFont="1" applyBorder="1" applyAlignment="1">
      <alignment horizontal="center"/>
    </xf>
    <xf numFmtId="167" fontId="36" fillId="0" borderId="88" xfId="3" applyNumberFormat="1" applyFont="1" applyBorder="1" applyAlignment="1">
      <alignment horizontal="center"/>
    </xf>
    <xf numFmtId="167" fontId="35" fillId="0" borderId="89" xfId="3" applyNumberFormat="1" applyFont="1" applyBorder="1" applyAlignment="1">
      <alignment horizontal="center"/>
    </xf>
    <xf numFmtId="167" fontId="36" fillId="0" borderId="90" xfId="3" applyNumberFormat="1" applyFont="1" applyBorder="1" applyAlignment="1">
      <alignment horizontal="center"/>
    </xf>
    <xf numFmtId="0" fontId="35" fillId="2" borderId="65" xfId="3" quotePrefix="1" applyFont="1" applyFill="1" applyBorder="1" applyAlignment="1">
      <alignment horizontal="center" vertical="center"/>
    </xf>
    <xf numFmtId="0" fontId="38" fillId="2" borderId="91" xfId="3" quotePrefix="1" applyFont="1" applyFill="1" applyBorder="1" applyAlignment="1">
      <alignment horizontal="center" vertical="center"/>
    </xf>
    <xf numFmtId="167" fontId="35" fillId="0" borderId="76" xfId="3" applyNumberFormat="1" applyFont="1" applyBorder="1" applyAlignment="1">
      <alignment horizontal="center"/>
    </xf>
    <xf numFmtId="167" fontId="36" fillId="0" borderId="77" xfId="3" applyNumberFormat="1" applyFont="1" applyBorder="1" applyAlignment="1">
      <alignment horizontal="center"/>
    </xf>
    <xf numFmtId="167" fontId="35" fillId="0" borderId="78" xfId="3" applyNumberFormat="1" applyFont="1" applyBorder="1" applyAlignment="1">
      <alignment horizontal="center"/>
    </xf>
    <xf numFmtId="167" fontId="36" fillId="0" borderId="79" xfId="3" applyNumberFormat="1" applyFont="1" applyBorder="1" applyAlignment="1">
      <alignment horizontal="center"/>
    </xf>
    <xf numFmtId="4" fontId="35" fillId="0" borderId="80" xfId="3" applyNumberFormat="1" applyFont="1" applyBorder="1" applyAlignment="1">
      <alignment horizontal="center" vertical="center"/>
    </xf>
    <xf numFmtId="39" fontId="36" fillId="0" borderId="92" xfId="5" applyNumberFormat="1" applyFont="1" applyFill="1" applyBorder="1" applyAlignment="1" applyProtection="1">
      <alignment horizontal="center" vertical="center"/>
    </xf>
    <xf numFmtId="2" fontId="35" fillId="3" borderId="93" xfId="3" applyNumberFormat="1" applyFont="1" applyFill="1" applyBorder="1" applyAlignment="1">
      <alignment horizontal="center" vertical="center"/>
    </xf>
    <xf numFmtId="2" fontId="36" fillId="3" borderId="94" xfId="5" applyNumberFormat="1" applyFont="1" applyFill="1" applyBorder="1" applyAlignment="1" applyProtection="1">
      <alignment horizontal="center" vertical="center"/>
    </xf>
    <xf numFmtId="0" fontId="34" fillId="0" borderId="120" xfId="3" applyFont="1" applyBorder="1"/>
    <xf numFmtId="167" fontId="35" fillId="0" borderId="95" xfId="3" applyNumberFormat="1" applyFont="1" applyBorder="1" applyAlignment="1">
      <alignment horizontal="center" vertical="center"/>
    </xf>
    <xf numFmtId="167" fontId="36" fillId="0" borderId="83" xfId="3" applyNumberFormat="1" applyFont="1" applyBorder="1" applyAlignment="1">
      <alignment horizontal="center" vertical="center"/>
    </xf>
    <xf numFmtId="167" fontId="36" fillId="0" borderId="84" xfId="3" applyNumberFormat="1" applyFont="1" applyBorder="1" applyAlignment="1">
      <alignment horizontal="center" vertical="center"/>
    </xf>
    <xf numFmtId="0" fontId="34" fillId="15" borderId="0" xfId="3" quotePrefix="1" applyFont="1" applyFill="1" applyAlignment="1">
      <alignment horizontal="left" vertical="center" wrapText="1"/>
    </xf>
    <xf numFmtId="167" fontId="35" fillId="15" borderId="0" xfId="3" applyNumberFormat="1" applyFont="1" applyFill="1" applyAlignment="1">
      <alignment vertical="center"/>
    </xf>
    <xf numFmtId="167" fontId="36" fillId="15" borderId="0" xfId="3" applyNumberFormat="1" applyFont="1" applyFill="1" applyAlignment="1">
      <alignment vertical="center"/>
    </xf>
    <xf numFmtId="0" fontId="38" fillId="0" borderId="65" xfId="3" quotePrefix="1" applyFont="1" applyBorder="1" applyAlignment="1">
      <alignment horizontal="center" vertical="center"/>
    </xf>
    <xf numFmtId="0" fontId="36" fillId="0" borderId="86" xfId="3" quotePrefix="1" applyFont="1" applyBorder="1" applyAlignment="1">
      <alignment horizontal="center" vertical="center"/>
    </xf>
    <xf numFmtId="171" fontId="34" fillId="0" borderId="0" xfId="3" applyNumberFormat="1" applyFont="1"/>
    <xf numFmtId="39" fontId="36" fillId="0" borderId="110" xfId="5" applyNumberFormat="1" applyFont="1" applyFill="1" applyBorder="1" applyAlignment="1" applyProtection="1">
      <alignment horizontal="center" vertical="center"/>
    </xf>
    <xf numFmtId="4" fontId="34" fillId="0" borderId="0" xfId="3" applyNumberFormat="1" applyFont="1"/>
    <xf numFmtId="4" fontId="34" fillId="15" borderId="0" xfId="3" applyNumberFormat="1" applyFont="1" applyFill="1"/>
    <xf numFmtId="0" fontId="35" fillId="2" borderId="96" xfId="3" quotePrefix="1" applyFont="1" applyFill="1" applyBorder="1" applyAlignment="1">
      <alignment horizontal="center" vertical="center"/>
    </xf>
    <xf numFmtId="0" fontId="36" fillId="2" borderId="15" xfId="3" quotePrefix="1" applyFont="1" applyFill="1" applyBorder="1" applyAlignment="1">
      <alignment horizontal="center" vertical="center"/>
    </xf>
    <xf numFmtId="0" fontId="38" fillId="2" borderId="0" xfId="3" applyFont="1" applyFill="1" applyAlignment="1">
      <alignment horizontal="center" vertical="center"/>
    </xf>
    <xf numFmtId="0" fontId="38" fillId="2" borderId="16" xfId="3" applyFont="1" applyFill="1" applyBorder="1" applyAlignment="1">
      <alignment horizontal="center" vertical="center"/>
    </xf>
    <xf numFmtId="39" fontId="35" fillId="0" borderId="97" xfId="4" applyNumberFormat="1" applyFont="1" applyFill="1" applyBorder="1" applyAlignment="1" applyProtection="1">
      <alignment horizontal="center" vertical="center"/>
    </xf>
    <xf numFmtId="39" fontId="36" fillId="0" borderId="98" xfId="5" applyNumberFormat="1" applyFont="1" applyFill="1" applyBorder="1" applyAlignment="1" applyProtection="1">
      <alignment horizontal="center" vertical="center"/>
    </xf>
    <xf numFmtId="39" fontId="36" fillId="0" borderId="99" xfId="5" applyNumberFormat="1" applyFont="1" applyFill="1" applyBorder="1" applyAlignment="1" applyProtection="1">
      <alignment horizontal="center" vertical="center"/>
    </xf>
    <xf numFmtId="39" fontId="36" fillId="0" borderId="100" xfId="5" applyNumberFormat="1" applyFont="1" applyFill="1" applyBorder="1" applyAlignment="1" applyProtection="1">
      <alignment horizontal="center" vertical="center"/>
    </xf>
    <xf numFmtId="0" fontId="35" fillId="0" borderId="96" xfId="3" quotePrefix="1" applyFont="1" applyBorder="1" applyAlignment="1">
      <alignment horizontal="center" vertical="center"/>
    </xf>
    <xf numFmtId="0" fontId="36" fillId="0" borderId="15" xfId="3" quotePrefix="1" applyFont="1" applyBorder="1" applyAlignment="1">
      <alignment horizontal="center" vertical="center"/>
    </xf>
    <xf numFmtId="0" fontId="38" fillId="0" borderId="0" xfId="3" applyFont="1" applyAlignment="1">
      <alignment horizontal="center" vertical="center"/>
    </xf>
    <xf numFmtId="0" fontId="36" fillId="0" borderId="12" xfId="3" quotePrefix="1" applyFont="1" applyBorder="1" applyAlignment="1">
      <alignment horizontal="center" vertical="center"/>
    </xf>
    <xf numFmtId="0" fontId="38" fillId="0" borderId="16" xfId="3" applyFont="1" applyBorder="1" applyAlignment="1">
      <alignment horizontal="center" vertical="center"/>
    </xf>
    <xf numFmtId="0" fontId="36" fillId="0" borderId="13" xfId="3" quotePrefix="1" applyFont="1" applyBorder="1" applyAlignment="1">
      <alignment horizontal="center" vertical="center"/>
    </xf>
    <xf numFmtId="0" fontId="46" fillId="16" borderId="0" xfId="0" applyFont="1" applyFill="1" applyAlignment="1">
      <alignment vertical="center"/>
    </xf>
    <xf numFmtId="0" fontId="46" fillId="16" borderId="127" xfId="0" applyFont="1" applyFill="1" applyBorder="1" applyAlignment="1">
      <alignment horizontal="center" vertical="center" wrapText="1"/>
    </xf>
    <xf numFmtId="0" fontId="46" fillId="16" borderId="127" xfId="7" applyFont="1" applyFill="1" applyBorder="1" applyAlignment="1">
      <alignment horizontal="center" vertical="center" wrapText="1"/>
    </xf>
    <xf numFmtId="0" fontId="30" fillId="0" borderId="0" xfId="0" applyFont="1" applyAlignment="1">
      <alignment horizontal="right"/>
    </xf>
    <xf numFmtId="0" fontId="2" fillId="17" borderId="128" xfId="0" applyFont="1" applyFill="1" applyBorder="1" applyAlignment="1">
      <alignment vertical="center"/>
    </xf>
    <xf numFmtId="0" fontId="5" fillId="17" borderId="129" xfId="0" applyFont="1" applyFill="1" applyBorder="1" applyAlignment="1">
      <alignment horizontal="left" vertical="center" indent="1"/>
    </xf>
    <xf numFmtId="0" fontId="5" fillId="17" borderId="127" xfId="0" applyFont="1" applyFill="1" applyBorder="1" applyAlignment="1">
      <alignment horizontal="left" vertical="center" indent="1"/>
    </xf>
    <xf numFmtId="172" fontId="5" fillId="17" borderId="127" xfId="1" applyNumberFormat="1" applyFont="1" applyFill="1" applyBorder="1" applyAlignment="1" applyProtection="1">
      <alignment horizontal="left" vertical="center" indent="1"/>
    </xf>
    <xf numFmtId="0" fontId="47" fillId="15" borderId="131" xfId="0" applyFont="1" applyFill="1" applyBorder="1" applyProtection="1">
      <protection locked="0"/>
    </xf>
    <xf numFmtId="174" fontId="26" fillId="15" borderId="129" xfId="1" applyNumberFormat="1" applyFont="1" applyFill="1" applyBorder="1" applyAlignment="1" applyProtection="1">
      <alignment horizontal="center" vertical="center"/>
      <protection locked="0"/>
    </xf>
    <xf numFmtId="0" fontId="4" fillId="18" borderId="130" xfId="0" applyFont="1" applyFill="1" applyBorder="1" applyAlignment="1">
      <alignment vertical="center"/>
    </xf>
    <xf numFmtId="0" fontId="26" fillId="18" borderId="129" xfId="0" applyFont="1" applyFill="1" applyBorder="1" applyAlignment="1">
      <alignment horizontal="center" vertical="center"/>
    </xf>
    <xf numFmtId="0" fontId="33" fillId="18" borderId="129" xfId="0" applyFont="1" applyFill="1" applyBorder="1" applyAlignment="1">
      <alignment horizontal="center" vertical="center"/>
    </xf>
    <xf numFmtId="0" fontId="26" fillId="19" borderId="111" xfId="7" applyFont="1" applyFill="1" applyBorder="1" applyAlignment="1">
      <alignment horizontal="center" vertical="center"/>
    </xf>
    <xf numFmtId="0" fontId="26" fillId="19" borderId="1" xfId="7" applyFont="1" applyFill="1" applyBorder="1" applyAlignment="1">
      <alignment horizontal="center" vertical="center"/>
    </xf>
    <xf numFmtId="0" fontId="46" fillId="16" borderId="127" xfId="7" applyFont="1" applyFill="1" applyBorder="1" applyAlignment="1">
      <alignment horizontal="center" vertical="center"/>
    </xf>
    <xf numFmtId="0" fontId="46" fillId="20" borderId="127" xfId="7" applyFont="1" applyFill="1" applyBorder="1" applyAlignment="1">
      <alignment horizontal="center" vertical="center"/>
    </xf>
    <xf numFmtId="0" fontId="26" fillId="20" borderId="111" xfId="7" applyFont="1" applyFill="1" applyBorder="1" applyAlignment="1">
      <alignment horizontal="center" vertical="center"/>
    </xf>
    <xf numFmtId="0" fontId="26" fillId="20" borderId="1" xfId="7" applyFont="1" applyFill="1" applyBorder="1" applyAlignment="1">
      <alignment horizontal="center" vertical="center"/>
    </xf>
    <xf numFmtId="173" fontId="26" fillId="11" borderId="116" xfId="5" applyNumberFormat="1" applyFont="1" applyFill="1" applyBorder="1" applyAlignment="1">
      <alignment horizontal="center" vertical="center"/>
    </xf>
    <xf numFmtId="173" fontId="26" fillId="0" borderId="116" xfId="5" applyNumberFormat="1" applyFont="1" applyBorder="1" applyAlignment="1">
      <alignment horizontal="center" vertical="center"/>
    </xf>
    <xf numFmtId="166" fontId="26" fillId="11" borderId="116" xfId="5" applyNumberFormat="1" applyFont="1" applyFill="1" applyBorder="1" applyAlignment="1">
      <alignment horizontal="center" vertical="center"/>
    </xf>
    <xf numFmtId="166" fontId="26" fillId="0" borderId="116" xfId="5" applyNumberFormat="1" applyFont="1" applyBorder="1" applyAlignment="1">
      <alignment horizontal="center" vertical="center"/>
    </xf>
    <xf numFmtId="4" fontId="26" fillId="0" borderId="0" xfId="3" applyNumberFormat="1" applyFont="1" applyAlignment="1">
      <alignment horizontal="center" vertical="center"/>
    </xf>
    <xf numFmtId="0" fontId="26" fillId="0" borderId="116" xfId="3" applyFont="1" applyBorder="1"/>
    <xf numFmtId="0" fontId="4" fillId="7" borderId="111" xfId="0" applyFont="1" applyFill="1" applyBorder="1" applyAlignment="1">
      <alignment horizontal="center" vertical="center"/>
    </xf>
    <xf numFmtId="164" fontId="26" fillId="13" borderId="1" xfId="0" applyNumberFormat="1" applyFont="1" applyFill="1" applyBorder="1" applyAlignment="1">
      <alignment horizontal="center"/>
    </xf>
    <xf numFmtId="164" fontId="26" fillId="13" borderId="2" xfId="0" applyNumberFormat="1" applyFont="1" applyFill="1" applyBorder="1" applyAlignment="1">
      <alignment horizontal="center"/>
    </xf>
    <xf numFmtId="0" fontId="16" fillId="0" borderId="20" xfId="3" quotePrefix="1" applyFont="1" applyBorder="1" applyAlignment="1">
      <alignment horizontal="center" vertical="center" wrapText="1"/>
    </xf>
    <xf numFmtId="0" fontId="16" fillId="0" borderId="29" xfId="3" quotePrefix="1" applyFont="1" applyBorder="1" applyAlignment="1">
      <alignment horizontal="center" vertical="center" wrapText="1"/>
    </xf>
    <xf numFmtId="0" fontId="16" fillId="0" borderId="39" xfId="3" quotePrefix="1" applyFont="1" applyBorder="1" applyAlignment="1">
      <alignment horizontal="center" vertical="center" wrapText="1"/>
    </xf>
    <xf numFmtId="0" fontId="41" fillId="2" borderId="1" xfId="3" applyFont="1" applyFill="1" applyBorder="1" applyAlignment="1">
      <alignment horizontal="center" vertical="center"/>
    </xf>
    <xf numFmtId="0" fontId="41" fillId="2" borderId="112" xfId="3" applyFont="1" applyFill="1" applyBorder="1" applyAlignment="1">
      <alignment horizontal="center" vertical="center"/>
    </xf>
    <xf numFmtId="0" fontId="41" fillId="2" borderId="2" xfId="3" applyFont="1" applyFill="1" applyBorder="1" applyAlignment="1">
      <alignment horizontal="center" vertical="center"/>
    </xf>
    <xf numFmtId="0" fontId="17" fillId="2" borderId="4" xfId="3" quotePrefix="1" applyFont="1" applyFill="1" applyBorder="1" applyAlignment="1">
      <alignment horizontal="center" vertical="center"/>
    </xf>
    <xf numFmtId="0" fontId="17" fillId="2" borderId="5" xfId="3" applyFont="1" applyFill="1" applyBorder="1" applyAlignment="1">
      <alignment horizontal="center" vertical="center"/>
    </xf>
    <xf numFmtId="0" fontId="17" fillId="2" borderId="6" xfId="3" applyFont="1" applyFill="1" applyBorder="1" applyAlignment="1">
      <alignment horizontal="center" vertical="center"/>
    </xf>
    <xf numFmtId="0" fontId="17" fillId="2" borderId="7" xfId="3" quotePrefix="1" applyFont="1" applyFill="1" applyBorder="1" applyAlignment="1">
      <alignment horizontal="center" vertical="center" wrapText="1"/>
    </xf>
    <xf numFmtId="0" fontId="17" fillId="2" borderId="63" xfId="3" quotePrefix="1" applyFont="1" applyFill="1" applyBorder="1" applyAlignment="1">
      <alignment horizontal="center" vertical="center" wrapText="1"/>
    </xf>
    <xf numFmtId="0" fontId="17" fillId="2" borderId="64" xfId="3" quotePrefix="1" applyFont="1" applyFill="1" applyBorder="1" applyAlignment="1">
      <alignment horizontal="center" vertical="center" wrapText="1"/>
    </xf>
    <xf numFmtId="0" fontId="17" fillId="2" borderId="13" xfId="3" quotePrefix="1" applyFont="1" applyFill="1" applyBorder="1" applyAlignment="1">
      <alignment horizontal="center" vertical="center" wrapText="1"/>
    </xf>
    <xf numFmtId="0" fontId="17" fillId="2" borderId="123" xfId="3" quotePrefix="1" applyFont="1" applyFill="1" applyBorder="1" applyAlignment="1">
      <alignment horizontal="center" vertical="center" wrapText="1"/>
    </xf>
    <xf numFmtId="0" fontId="17" fillId="2" borderId="14" xfId="3" applyFont="1" applyFill="1" applyBorder="1" applyAlignment="1">
      <alignment horizontal="center" vertical="center" wrapText="1"/>
    </xf>
    <xf numFmtId="0" fontId="17" fillId="2" borderId="17" xfId="3" applyFont="1" applyFill="1" applyBorder="1" applyAlignment="1">
      <alignment horizontal="center" vertical="center" wrapText="1"/>
    </xf>
    <xf numFmtId="0" fontId="17" fillId="2" borderId="0" xfId="3" quotePrefix="1" applyFont="1" applyFill="1" applyAlignment="1">
      <alignment horizontal="center" vertical="center"/>
    </xf>
    <xf numFmtId="0" fontId="17" fillId="2" borderId="0" xfId="3" applyFont="1" applyFill="1" applyAlignment="1">
      <alignment horizontal="center" vertical="center"/>
    </xf>
    <xf numFmtId="0" fontId="17" fillId="2" borderId="12" xfId="3" applyFont="1" applyFill="1" applyBorder="1" applyAlignment="1">
      <alignment horizontal="center" vertical="center"/>
    </xf>
    <xf numFmtId="0" fontId="17" fillId="2" borderId="15" xfId="3" applyFont="1" applyFill="1" applyBorder="1" applyAlignment="1">
      <alignment horizontal="center" vertical="center"/>
    </xf>
    <xf numFmtId="0" fontId="17" fillId="2" borderId="16" xfId="3" applyFont="1" applyFill="1" applyBorder="1" applyAlignment="1">
      <alignment horizontal="center" vertical="center"/>
    </xf>
    <xf numFmtId="0" fontId="17" fillId="2" borderId="13" xfId="3" applyFont="1" applyFill="1" applyBorder="1" applyAlignment="1">
      <alignment horizontal="center" vertical="center"/>
    </xf>
    <xf numFmtId="0" fontId="34" fillId="0" borderId="64" xfId="3" applyFont="1" applyBorder="1" applyAlignment="1">
      <alignment horizontal="left" vertical="center" wrapText="1"/>
    </xf>
    <xf numFmtId="0" fontId="34" fillId="0" borderId="12" xfId="3" applyFont="1" applyBorder="1" applyAlignment="1">
      <alignment horizontal="left" vertical="center" wrapText="1"/>
    </xf>
    <xf numFmtId="0" fontId="34" fillId="0" borderId="64" xfId="3" applyFont="1" applyBorder="1" applyAlignment="1">
      <alignment horizontal="left" vertical="center"/>
    </xf>
    <xf numFmtId="0" fontId="34" fillId="0" borderId="12" xfId="3" applyFont="1" applyBorder="1" applyAlignment="1">
      <alignment horizontal="left" vertical="center"/>
    </xf>
    <xf numFmtId="0" fontId="16" fillId="0" borderId="53" xfId="3" quotePrefix="1" applyFont="1" applyBorder="1" applyAlignment="1">
      <alignment horizontal="center" vertical="center" wrapText="1"/>
    </xf>
    <xf numFmtId="0" fontId="35" fillId="2" borderId="4" xfId="3" applyFont="1" applyFill="1" applyBorder="1" applyAlignment="1">
      <alignment horizontal="center" vertical="center"/>
    </xf>
    <xf numFmtId="0" fontId="35" fillId="2" borderId="5" xfId="3" applyFont="1" applyFill="1" applyBorder="1" applyAlignment="1">
      <alignment horizontal="center" vertical="center"/>
    </xf>
    <xf numFmtId="0" fontId="35" fillId="2" borderId="6" xfId="3" applyFont="1" applyFill="1" applyBorder="1" applyAlignment="1">
      <alignment horizontal="center" vertical="center"/>
    </xf>
    <xf numFmtId="0" fontId="35" fillId="2" borderId="7" xfId="3" applyFont="1" applyFill="1" applyBorder="1" applyAlignment="1">
      <alignment horizontal="center" vertical="center"/>
    </xf>
    <xf numFmtId="0" fontId="35" fillId="2" borderId="117" xfId="3" applyFont="1" applyFill="1" applyBorder="1" applyAlignment="1">
      <alignment horizontal="center" vertical="center"/>
    </xf>
    <xf numFmtId="0" fontId="35" fillId="2" borderId="64" xfId="3" applyFont="1" applyFill="1" applyBorder="1" applyAlignment="1">
      <alignment horizontal="center" vertical="center"/>
    </xf>
    <xf numFmtId="0" fontId="35" fillId="2" borderId="12" xfId="3" applyFont="1" applyFill="1" applyBorder="1" applyAlignment="1">
      <alignment horizontal="center" vertical="center"/>
    </xf>
    <xf numFmtId="0" fontId="35" fillId="2" borderId="118" xfId="3" quotePrefix="1" applyFont="1" applyFill="1" applyBorder="1" applyAlignment="1">
      <alignment horizontal="center" vertical="center" wrapText="1"/>
    </xf>
    <xf numFmtId="0" fontId="34" fillId="2" borderId="117" xfId="3" applyFont="1" applyFill="1" applyBorder="1" applyAlignment="1">
      <alignment horizontal="center" vertical="center" wrapText="1"/>
    </xf>
    <xf numFmtId="0" fontId="34" fillId="2" borderId="16" xfId="3" applyFont="1" applyFill="1" applyBorder="1" applyAlignment="1">
      <alignment horizontal="center" vertical="center" wrapText="1"/>
    </xf>
    <xf numFmtId="0" fontId="34" fillId="2" borderId="12" xfId="3" applyFont="1" applyFill="1" applyBorder="1" applyAlignment="1">
      <alignment horizontal="center" vertical="center" wrapText="1"/>
    </xf>
    <xf numFmtId="0" fontId="35" fillId="2" borderId="125" xfId="3" quotePrefix="1" applyFont="1" applyFill="1" applyBorder="1" applyAlignment="1">
      <alignment horizontal="center" vertical="center" wrapText="1"/>
    </xf>
    <xf numFmtId="0" fontId="34" fillId="2" borderId="63" xfId="3" applyFont="1" applyFill="1" applyBorder="1" applyAlignment="1">
      <alignment horizontal="center" vertical="center" wrapText="1"/>
    </xf>
    <xf numFmtId="0" fontId="34" fillId="2" borderId="0" xfId="3" applyFont="1" applyFill="1" applyAlignment="1">
      <alignment horizontal="center" vertical="center" wrapText="1"/>
    </xf>
    <xf numFmtId="0" fontId="34" fillId="2" borderId="13" xfId="3" applyFont="1" applyFill="1" applyBorder="1" applyAlignment="1">
      <alignment horizontal="center" vertical="center" wrapText="1"/>
    </xf>
    <xf numFmtId="0" fontId="35" fillId="2" borderId="63" xfId="3" quotePrefix="1" applyFont="1" applyFill="1" applyBorder="1" applyAlignment="1">
      <alignment horizontal="center" vertical="center" wrapText="1"/>
    </xf>
    <xf numFmtId="0" fontId="35" fillId="2" borderId="65" xfId="3" applyFont="1" applyFill="1" applyBorder="1" applyAlignment="1">
      <alignment horizontal="center"/>
    </xf>
    <xf numFmtId="0" fontId="35" fillId="2" borderId="66" xfId="3" applyFont="1" applyFill="1" applyBorder="1" applyAlignment="1">
      <alignment horizontal="center"/>
    </xf>
    <xf numFmtId="0" fontId="34" fillId="0" borderId="68" xfId="3" applyFont="1" applyBorder="1" applyAlignment="1">
      <alignment horizontal="left" vertical="center" wrapText="1"/>
    </xf>
    <xf numFmtId="0" fontId="34" fillId="0" borderId="69" xfId="3" applyFont="1" applyBorder="1" applyAlignment="1">
      <alignment horizontal="left" vertical="center" wrapText="1"/>
    </xf>
    <xf numFmtId="0" fontId="34" fillId="0" borderId="68" xfId="3" applyFont="1" applyBorder="1" applyAlignment="1">
      <alignment horizontal="left" vertical="center"/>
    </xf>
    <xf numFmtId="0" fontId="34" fillId="0" borderId="69" xfId="3" applyFont="1" applyBorder="1" applyAlignment="1">
      <alignment horizontal="left" vertical="center"/>
    </xf>
    <xf numFmtId="0" fontId="34" fillId="4" borderId="64" xfId="3" applyFont="1" applyFill="1" applyBorder="1" applyAlignment="1">
      <alignment horizontal="left" vertical="center"/>
    </xf>
    <xf numFmtId="0" fontId="34" fillId="4" borderId="12" xfId="3" applyFont="1" applyFill="1" applyBorder="1" applyAlignment="1">
      <alignment horizontal="left" vertical="center"/>
    </xf>
    <xf numFmtId="0" fontId="34" fillId="0" borderId="80" xfId="3" applyFont="1" applyBorder="1" applyAlignment="1">
      <alignment horizontal="left" vertical="center" wrapText="1"/>
    </xf>
    <xf numFmtId="0" fontId="34" fillId="0" borderId="81" xfId="3" applyFont="1" applyBorder="1" applyAlignment="1">
      <alignment horizontal="left" vertical="center" wrapText="1"/>
    </xf>
    <xf numFmtId="0" fontId="35" fillId="2" borderId="7" xfId="3" applyFont="1" applyFill="1" applyBorder="1" applyAlignment="1">
      <alignment horizontal="center"/>
    </xf>
    <xf numFmtId="0" fontId="35" fillId="2" borderId="120" xfId="3" applyFont="1" applyFill="1" applyBorder="1" applyAlignment="1">
      <alignment horizontal="center"/>
    </xf>
    <xf numFmtId="0" fontId="35" fillId="2" borderId="117" xfId="3" quotePrefix="1" applyFont="1" applyFill="1" applyBorder="1" applyAlignment="1">
      <alignment horizontal="center" vertical="center" wrapText="1"/>
    </xf>
    <xf numFmtId="0" fontId="35" fillId="2" borderId="16" xfId="3" quotePrefix="1" applyFont="1" applyFill="1" applyBorder="1" applyAlignment="1">
      <alignment horizontal="center" vertical="center" wrapText="1"/>
    </xf>
    <xf numFmtId="0" fontId="35" fillId="2" borderId="12" xfId="3" quotePrefix="1" applyFont="1" applyFill="1" applyBorder="1" applyAlignment="1">
      <alignment horizontal="center" vertical="center" wrapText="1"/>
    </xf>
    <xf numFmtId="0" fontId="35" fillId="2" borderId="120" xfId="3" quotePrefix="1" applyFont="1" applyFill="1" applyBorder="1" applyAlignment="1">
      <alignment horizontal="center" vertical="center" wrapText="1"/>
    </xf>
    <xf numFmtId="0" fontId="35" fillId="2" borderId="0" xfId="3" quotePrefix="1" applyFont="1" applyFill="1" applyAlignment="1">
      <alignment horizontal="center" vertical="center" wrapText="1"/>
    </xf>
    <xf numFmtId="0" fontId="35" fillId="2" borderId="13" xfId="3" quotePrefix="1" applyFont="1" applyFill="1" applyBorder="1" applyAlignment="1">
      <alignment horizontal="center" vertical="center" wrapText="1"/>
    </xf>
    <xf numFmtId="0" fontId="35" fillId="2" borderId="7" xfId="3" quotePrefix="1" applyFont="1" applyFill="1" applyBorder="1" applyAlignment="1">
      <alignment horizontal="center" vertical="center" wrapText="1"/>
    </xf>
    <xf numFmtId="0" fontId="35" fillId="2" borderId="65" xfId="3" applyFont="1" applyFill="1" applyBorder="1" applyAlignment="1">
      <alignment horizontal="center" vertical="center"/>
    </xf>
    <xf numFmtId="0" fontId="35" fillId="2" borderId="66" xfId="3" applyFont="1" applyFill="1" applyBorder="1" applyAlignment="1">
      <alignment horizontal="center" vertical="center"/>
    </xf>
    <xf numFmtId="0" fontId="35" fillId="2" borderId="68" xfId="3" quotePrefix="1" applyFont="1" applyFill="1" applyBorder="1" applyAlignment="1">
      <alignment horizontal="center" vertical="center"/>
    </xf>
    <xf numFmtId="0" fontId="35" fillId="2" borderId="69" xfId="3" quotePrefix="1" applyFont="1" applyFill="1" applyBorder="1" applyAlignment="1">
      <alignment horizontal="center" vertical="center"/>
    </xf>
    <xf numFmtId="0" fontId="35" fillId="2" borderId="0" xfId="3" quotePrefix="1" applyFont="1" applyFill="1" applyAlignment="1">
      <alignment horizontal="center" vertical="center"/>
    </xf>
    <xf numFmtId="0" fontId="35" fillId="2" borderId="13" xfId="3" quotePrefix="1" applyFont="1" applyFill="1" applyBorder="1" applyAlignment="1">
      <alignment horizontal="center" vertical="center"/>
    </xf>
    <xf numFmtId="0" fontId="35" fillId="2" borderId="0" xfId="3" applyFont="1" applyFill="1" applyAlignment="1">
      <alignment horizontal="center" vertical="center"/>
    </xf>
    <xf numFmtId="0" fontId="35" fillId="2" borderId="13" xfId="3" applyFont="1" applyFill="1" applyBorder="1" applyAlignment="1">
      <alignment horizontal="center" vertical="center"/>
    </xf>
    <xf numFmtId="0" fontId="34" fillId="0" borderId="80" xfId="3" quotePrefix="1" applyFont="1" applyBorder="1" applyAlignment="1">
      <alignment horizontal="left" vertical="center" wrapText="1"/>
    </xf>
    <xf numFmtId="0" fontId="34" fillId="0" borderId="81" xfId="3" quotePrefix="1" applyFont="1" applyBorder="1" applyAlignment="1">
      <alignment horizontal="left" vertical="center" wrapText="1"/>
    </xf>
    <xf numFmtId="0" fontId="35" fillId="0" borderId="7" xfId="3" quotePrefix="1" applyFont="1" applyBorder="1" applyAlignment="1">
      <alignment horizontal="center" vertical="center" wrapText="1"/>
    </xf>
    <xf numFmtId="0" fontId="35" fillId="0" borderId="63" xfId="3" quotePrefix="1" applyFont="1" applyBorder="1" applyAlignment="1">
      <alignment horizontal="center" vertical="center" wrapText="1"/>
    </xf>
    <xf numFmtId="0" fontId="35" fillId="0" borderId="64" xfId="3" quotePrefix="1" applyFont="1" applyBorder="1" applyAlignment="1">
      <alignment horizontal="center" vertical="center" wrapText="1"/>
    </xf>
    <xf numFmtId="0" fontId="35" fillId="0" borderId="13" xfId="3" quotePrefix="1" applyFont="1" applyBorder="1" applyAlignment="1">
      <alignment horizontal="center" vertical="center" wrapText="1"/>
    </xf>
    <xf numFmtId="0" fontId="39" fillId="2" borderId="4" xfId="3" quotePrefix="1" applyFont="1" applyFill="1" applyBorder="1" applyAlignment="1">
      <alignment horizontal="center" vertical="center"/>
    </xf>
    <xf numFmtId="0" fontId="39" fillId="2" borderId="5" xfId="3" quotePrefix="1" applyFont="1" applyFill="1" applyBorder="1" applyAlignment="1">
      <alignment horizontal="center" vertical="center"/>
    </xf>
    <xf numFmtId="0" fontId="39" fillId="2" borderId="6" xfId="3" quotePrefix="1" applyFont="1" applyFill="1" applyBorder="1" applyAlignment="1">
      <alignment horizontal="center" vertical="center"/>
    </xf>
    <xf numFmtId="0" fontId="35" fillId="2" borderId="7" xfId="3" quotePrefix="1" applyFont="1" applyFill="1" applyBorder="1" applyAlignment="1">
      <alignment horizontal="center" vertical="center"/>
    </xf>
    <xf numFmtId="0" fontId="35" fillId="2" borderId="120" xfId="3" applyFont="1" applyFill="1" applyBorder="1" applyAlignment="1">
      <alignment horizontal="center" vertical="center"/>
    </xf>
    <xf numFmtId="0" fontId="35" fillId="2" borderId="118" xfId="3" quotePrefix="1" applyFont="1" applyFill="1" applyBorder="1" applyAlignment="1">
      <alignment horizontal="center" vertical="center"/>
    </xf>
    <xf numFmtId="0" fontId="35" fillId="2" borderId="63" xfId="3" applyFont="1" applyFill="1" applyBorder="1" applyAlignment="1">
      <alignment horizontal="center" vertical="center"/>
    </xf>
    <xf numFmtId="0" fontId="35" fillId="2" borderId="15" xfId="3" applyFont="1" applyFill="1" applyBorder="1" applyAlignment="1">
      <alignment horizontal="center" vertical="center"/>
    </xf>
    <xf numFmtId="0" fontId="35" fillId="2" borderId="16" xfId="3" applyFont="1" applyFill="1" applyBorder="1" applyAlignment="1">
      <alignment horizontal="center" vertical="center"/>
    </xf>
    <xf numFmtId="0" fontId="35" fillId="2" borderId="101" xfId="3" applyFont="1" applyFill="1" applyBorder="1" applyAlignment="1">
      <alignment horizontal="center" vertical="center"/>
    </xf>
    <xf numFmtId="0" fontId="35" fillId="2" borderId="85" xfId="3" applyFont="1" applyFill="1" applyBorder="1" applyAlignment="1">
      <alignment horizontal="center" vertical="center"/>
    </xf>
    <xf numFmtId="0" fontId="35" fillId="2" borderId="91" xfId="3" applyFont="1" applyFill="1" applyBorder="1" applyAlignment="1">
      <alignment horizontal="center" vertical="center"/>
    </xf>
    <xf numFmtId="0" fontId="35" fillId="2" borderId="86" xfId="3" applyFont="1" applyFill="1" applyBorder="1" applyAlignment="1">
      <alignment horizontal="center" vertical="center"/>
    </xf>
    <xf numFmtId="0" fontId="10" fillId="2" borderId="16" xfId="3" applyFont="1" applyFill="1" applyBorder="1" applyAlignment="1">
      <alignment horizontal="center" vertical="center"/>
    </xf>
    <xf numFmtId="0" fontId="10" fillId="2" borderId="0" xfId="3" applyFont="1" applyFill="1" applyAlignment="1">
      <alignment horizontal="center" vertical="center"/>
    </xf>
    <xf numFmtId="0" fontId="17" fillId="2" borderId="8" xfId="3" quotePrefix="1" applyFont="1" applyFill="1" applyBorder="1" applyAlignment="1">
      <alignment horizontal="center" vertical="center" wrapText="1"/>
    </xf>
    <xf numFmtId="0" fontId="17" fillId="2" borderId="11" xfId="3" quotePrefix="1" applyFont="1" applyFill="1" applyBorder="1" applyAlignment="1">
      <alignment horizontal="center" vertical="center" wrapText="1"/>
    </xf>
    <xf numFmtId="0" fontId="17" fillId="2" borderId="4" xfId="3" applyFont="1" applyFill="1" applyBorder="1" applyAlignment="1">
      <alignment horizontal="center" vertical="center" wrapText="1"/>
    </xf>
    <xf numFmtId="0" fontId="17" fillId="2" borderId="5" xfId="3" applyFont="1" applyFill="1" applyBorder="1" applyAlignment="1">
      <alignment horizontal="center" vertical="center" wrapText="1"/>
    </xf>
    <xf numFmtId="0" fontId="17" fillId="2" borderId="6" xfId="3" applyFont="1" applyFill="1" applyBorder="1" applyAlignment="1">
      <alignment horizontal="center" vertical="center" wrapText="1"/>
    </xf>
    <xf numFmtId="0" fontId="17" fillId="2" borderId="118" xfId="3" quotePrefix="1" applyFont="1" applyFill="1" applyBorder="1" applyAlignment="1">
      <alignment horizontal="center" vertical="center" wrapText="1"/>
    </xf>
    <xf numFmtId="0" fontId="16" fillId="2" borderId="117" xfId="3" applyFont="1" applyFill="1" applyBorder="1" applyAlignment="1">
      <alignment horizontal="center" vertical="center" wrapText="1"/>
    </xf>
    <xf numFmtId="0" fontId="16" fillId="2" borderId="16" xfId="3" applyFont="1" applyFill="1" applyBorder="1" applyAlignment="1">
      <alignment horizontal="center" vertical="center" wrapText="1"/>
    </xf>
    <xf numFmtId="0" fontId="16" fillId="2" borderId="12" xfId="3" applyFont="1" applyFill="1" applyBorder="1" applyAlignment="1">
      <alignment horizontal="center" vertical="center" wrapText="1"/>
    </xf>
    <xf numFmtId="0" fontId="17" fillId="2" borderId="119" xfId="3" quotePrefix="1" applyFont="1" applyFill="1" applyBorder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16" fillId="2" borderId="0" xfId="3" applyFont="1" applyFill="1" applyAlignment="1">
      <alignment horizontal="center" vertical="center" wrapText="1"/>
    </xf>
    <xf numFmtId="0" fontId="16" fillId="2" borderId="13" xfId="3" applyFont="1" applyFill="1" applyBorder="1" applyAlignment="1">
      <alignment horizontal="center" vertical="center" wrapText="1"/>
    </xf>
    <xf numFmtId="0" fontId="17" fillId="2" borderId="9" xfId="3" applyFont="1" applyFill="1" applyBorder="1" applyAlignment="1">
      <alignment horizontal="center" vertical="center"/>
    </xf>
    <xf numFmtId="0" fontId="17" fillId="2" borderId="65" xfId="3" applyFont="1" applyFill="1" applyBorder="1" applyAlignment="1">
      <alignment horizontal="center" vertical="center"/>
    </xf>
    <xf numFmtId="0" fontId="17" fillId="2" borderId="66" xfId="3" applyFont="1" applyFill="1" applyBorder="1" applyAlignment="1">
      <alignment horizontal="center" vertical="center"/>
    </xf>
    <xf numFmtId="0" fontId="17" fillId="2" borderId="7" xfId="3" applyFont="1" applyFill="1" applyBorder="1" applyAlignment="1">
      <alignment horizontal="center" vertical="center"/>
    </xf>
    <xf numFmtId="0" fontId="17" fillId="2" borderId="117" xfId="3" applyFont="1" applyFill="1" applyBorder="1" applyAlignment="1">
      <alignment horizontal="center" vertical="center"/>
    </xf>
    <xf numFmtId="0" fontId="16" fillId="0" borderId="68" xfId="3" applyFont="1" applyBorder="1" applyAlignment="1">
      <alignment horizontal="left" vertical="center" wrapText="1"/>
    </xf>
    <xf numFmtId="0" fontId="16" fillId="0" borderId="69" xfId="3" applyFont="1" applyBorder="1" applyAlignment="1">
      <alignment horizontal="left" vertical="center" wrapText="1"/>
    </xf>
    <xf numFmtId="0" fontId="16" fillId="0" borderId="9" xfId="3" applyFont="1" applyBorder="1" applyAlignment="1">
      <alignment horizontal="left" vertical="center" wrapText="1"/>
    </xf>
    <xf numFmtId="0" fontId="16" fillId="0" borderId="12" xfId="3" applyFont="1" applyBorder="1" applyAlignment="1">
      <alignment horizontal="left" vertical="center" wrapText="1"/>
    </xf>
    <xf numFmtId="0" fontId="16" fillId="0" borderId="80" xfId="3" applyFont="1" applyBorder="1" applyAlignment="1">
      <alignment horizontal="left" vertical="center" wrapText="1"/>
    </xf>
    <xf numFmtId="0" fontId="16" fillId="0" borderId="81" xfId="3" applyFont="1" applyBorder="1" applyAlignment="1">
      <alignment horizontal="left" vertical="center" wrapText="1"/>
    </xf>
    <xf numFmtId="0" fontId="17" fillId="2" borderId="7" xfId="3" applyFont="1" applyFill="1" applyBorder="1" applyAlignment="1">
      <alignment horizontal="center"/>
    </xf>
    <xf numFmtId="0" fontId="17" fillId="2" borderId="117" xfId="3" applyFont="1" applyFill="1" applyBorder="1" applyAlignment="1">
      <alignment horizontal="center"/>
    </xf>
    <xf numFmtId="0" fontId="17" fillId="2" borderId="120" xfId="3" quotePrefix="1" applyFont="1" applyFill="1" applyBorder="1" applyAlignment="1">
      <alignment horizontal="center" vertical="center" wrapText="1"/>
    </xf>
    <xf numFmtId="0" fontId="17" fillId="2" borderId="117" xfId="3" quotePrefix="1" applyFont="1" applyFill="1" applyBorder="1" applyAlignment="1">
      <alignment horizontal="center" vertical="center" wrapText="1"/>
    </xf>
    <xf numFmtId="0" fontId="17" fillId="2" borderId="0" xfId="3" quotePrefix="1" applyFont="1" applyFill="1" applyAlignment="1">
      <alignment horizontal="center" vertical="center" wrapText="1"/>
    </xf>
    <xf numFmtId="0" fontId="17" fillId="2" borderId="12" xfId="3" quotePrefix="1" applyFont="1" applyFill="1" applyBorder="1" applyAlignment="1">
      <alignment horizontal="center" vertical="center" wrapText="1"/>
    </xf>
    <xf numFmtId="0" fontId="17" fillId="2" borderId="7" xfId="3" quotePrefix="1" applyFont="1" applyFill="1" applyBorder="1" applyAlignment="1">
      <alignment horizontal="center" vertical="center"/>
    </xf>
    <xf numFmtId="0" fontId="17" fillId="2" borderId="120" xfId="3" quotePrefix="1" applyFont="1" applyFill="1" applyBorder="1" applyAlignment="1">
      <alignment horizontal="center" vertical="center"/>
    </xf>
    <xf numFmtId="0" fontId="17" fillId="2" borderId="8" xfId="3" quotePrefix="1" applyFont="1" applyFill="1" applyBorder="1" applyAlignment="1">
      <alignment horizontal="center" vertical="center"/>
    </xf>
    <xf numFmtId="0" fontId="17" fillId="2" borderId="9" xfId="3" quotePrefix="1" applyFont="1" applyFill="1" applyBorder="1" applyAlignment="1">
      <alignment horizontal="center" vertical="center"/>
    </xf>
    <xf numFmtId="0" fontId="17" fillId="2" borderId="12" xfId="3" quotePrefix="1" applyFont="1" applyFill="1" applyBorder="1" applyAlignment="1">
      <alignment horizontal="center" vertical="center"/>
    </xf>
    <xf numFmtId="0" fontId="17" fillId="2" borderId="16" xfId="3" quotePrefix="1" applyFont="1" applyFill="1" applyBorder="1" applyAlignment="1">
      <alignment horizontal="center" vertical="center"/>
    </xf>
    <xf numFmtId="0" fontId="17" fillId="2" borderId="13" xfId="3" quotePrefix="1" applyFont="1" applyFill="1" applyBorder="1" applyAlignment="1">
      <alignment horizontal="center" vertical="center"/>
    </xf>
    <xf numFmtId="0" fontId="17" fillId="2" borderId="9" xfId="3" quotePrefix="1" applyFont="1" applyFill="1" applyBorder="1" applyAlignment="1">
      <alignment horizontal="center" vertical="center" wrapText="1"/>
    </xf>
    <xf numFmtId="0" fontId="16" fillId="0" borderId="9" xfId="3" applyFont="1" applyBorder="1" applyAlignment="1">
      <alignment horizontal="left" vertical="center"/>
    </xf>
    <xf numFmtId="0" fontId="16" fillId="0" borderId="12" xfId="3" applyFont="1" applyBorder="1" applyAlignment="1">
      <alignment horizontal="left" vertical="center"/>
    </xf>
    <xf numFmtId="0" fontId="16" fillId="0" borderId="9" xfId="3" quotePrefix="1" applyFont="1" applyBorder="1" applyAlignment="1">
      <alignment horizontal="left" vertical="center"/>
    </xf>
    <xf numFmtId="0" fontId="16" fillId="0" borderId="80" xfId="3" quotePrefix="1" applyFont="1" applyBorder="1" applyAlignment="1">
      <alignment horizontal="left" vertical="center" wrapText="1"/>
    </xf>
    <xf numFmtId="0" fontId="16" fillId="0" borderId="81" xfId="3" quotePrefix="1" applyFont="1" applyBorder="1" applyAlignment="1">
      <alignment horizontal="left" vertical="center" wrapText="1"/>
    </xf>
  </cellXfs>
  <cellStyles count="15">
    <cellStyle name="20% - Accent3 2" xfId="9" xr:uid="{2FB80A3C-60EF-43E8-B727-1222D5E0226D}"/>
    <cellStyle name="Comma" xfId="1" builtinId="3"/>
    <cellStyle name="Comma 2" xfId="4" xr:uid="{9241AF9F-09F3-49BF-8E72-1C2742A7CE73}"/>
    <cellStyle name="Comma 3" xfId="8" xr:uid="{BA974BEE-4D41-4043-ADC6-4B700A82991B}"/>
    <cellStyle name="Comma_TRP Retail Rates 2009-10 2" xfId="5" xr:uid="{E4821B09-D683-44EC-B7E2-C79FB5587E2A}"/>
    <cellStyle name="Explanatory Text 2" xfId="11" xr:uid="{9BE71860-8067-4C1A-89F7-EF1501089899}"/>
    <cellStyle name="Heading 2 2" xfId="12" xr:uid="{C1C31037-7D67-4D63-A643-A62294863823}"/>
    <cellStyle name="Hyperlink 2" xfId="2" xr:uid="{6BAC0659-B5C0-4A79-AA02-9CDE311061F1}"/>
    <cellStyle name="Hyperlink 3" xfId="14" xr:uid="{493FA5E3-5398-47A3-B5DC-78492930B059}"/>
    <cellStyle name="Normal" xfId="0" builtinId="0"/>
    <cellStyle name="Normal 2" xfId="3" xr:uid="{D6FA484F-53CD-4D72-9504-3042E2F21112}"/>
    <cellStyle name="Normal 3" xfId="7" xr:uid="{3CCB5638-CDF3-4A71-8C0C-118BEE304765}"/>
    <cellStyle name="Normal 4" xfId="13" xr:uid="{28091369-52A7-4DDE-BFFD-85A8EC796836}"/>
    <cellStyle name="Percent 2" xfId="10" xr:uid="{779DF857-4427-499E-B180-758BDEC8B153}"/>
    <cellStyle name="Percent_TRP Retail Rates 2009-10 2" xfId="6" xr:uid="{3AD77B85-837F-4816-8544-F4ECF86B599B}"/>
  </cellStyles>
  <dxfs count="36">
    <dxf>
      <font>
        <condense val="0"/>
        <extend val="0"/>
        <color auto="1"/>
      </font>
      <fill>
        <patternFill>
          <bgColor indexed="53"/>
        </patternFill>
      </fill>
    </dxf>
    <dxf>
      <font>
        <condense val="0"/>
        <extend val="0"/>
        <color indexed="53"/>
      </font>
      <fill>
        <patternFill>
          <bgColor indexed="63"/>
        </patternFill>
      </fill>
    </dxf>
    <dxf>
      <font>
        <condense val="0"/>
        <extend val="0"/>
        <color indexed="53"/>
      </font>
      <fill>
        <patternFill>
          <bgColor indexed="63"/>
        </patternFill>
      </fill>
    </dxf>
    <dxf>
      <font>
        <condense val="0"/>
        <extend val="0"/>
        <color indexed="1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53"/>
        </patternFill>
      </fill>
    </dxf>
    <dxf>
      <font>
        <condense val="0"/>
        <extend val="0"/>
        <color indexed="53"/>
      </font>
      <fill>
        <patternFill>
          <bgColor indexed="63"/>
        </patternFill>
      </fill>
    </dxf>
    <dxf>
      <font>
        <color theme="1" tint="0.499984740745262"/>
      </font>
      <fill>
        <patternFill patternType="solid">
          <bgColor theme="1"/>
        </patternFill>
      </fill>
    </dxf>
    <dxf>
      <font>
        <color theme="1" tint="0.499984740745262"/>
      </font>
      <fill>
        <patternFill patternType="solid">
          <bgColor theme="1"/>
        </patternFill>
      </fill>
    </dxf>
    <dxf>
      <font>
        <color theme="1" tint="0.499984740745262"/>
      </font>
      <fill>
        <patternFill patternType="solid">
          <bgColor theme="1"/>
        </patternFill>
      </fill>
    </dxf>
    <dxf>
      <font>
        <color theme="1" tint="0.499984740745262"/>
      </font>
      <fill>
        <patternFill patternType="solid"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67" formatCode="&quot;R&quot;\ #,##0.00;[Red]&quot;R&quot;\ \-#,##0.00"/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67" formatCode="&quot;R&quot;\ #,##0.00;[Red]&quot;R&quot;\ \-#,##0.00"/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66" formatCode="&quot;R &quot;#,##0.00;&quot;R -&quot;#,##0.00"/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73" formatCode="#,##0.00;\-#,##0.00"/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73" formatCode="#,##0.00;\-#,##0.00"/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73" formatCode="#,##0.00;\-#,##0.00"/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73" formatCode="#,##0.00;\-#,##0.00"/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73" formatCode="#,##0.00;\-#,##0.00"/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73" formatCode="#,##0.00;\-#,##0.00"/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alignment horizontal="general" vertical="center" textRotation="0" wrapText="0" indent="0" justifyLastLine="0" shrinkToFit="0" readingOrder="0"/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/>
      </border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  <numFmt numFmtId="0" formatCode="General"/>
    </dxf>
    <dxf>
      <border outline="0">
        <right style="thin">
          <color theme="4" tint="0.3999755851924192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0" formatCode="General"/>
      <fill>
        <patternFill patternType="solid">
          <fgColor theme="4"/>
          <bgColor theme="4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57D3FF"/>
      <color rgb="FFF5FB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ickSimsSustainableE\Downloads\Eskom-tariffs-1-April-2025-ver-2.xlsm" TargetMode="External"/><Relationship Id="rId1" Type="http://schemas.openxmlformats.org/officeDocument/2006/relationships/externalLinkPath" Target="file:///C:\Users\NickSimsSustainableE\Downloads\Eskom-tariffs-1-April-2025-ver-2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ickSimsSustainableE\Downloads\Eskom-tariffs-1-April-2025-ver-2%20(1).xlsm" TargetMode="External"/><Relationship Id="rId1" Type="http://schemas.openxmlformats.org/officeDocument/2006/relationships/externalLinkPath" Target="file:///C:\Users\NickSimsSustainableE\Downloads\Eskom-tariffs-1-April-2025-ver-2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nu"/>
      <sheetName val="WEPS NLA"/>
      <sheetName val="WEPS Munic"/>
      <sheetName val="Megaflex NLA"/>
      <sheetName val="Megaflex Gen NLA"/>
      <sheetName val="Miniflex NLA"/>
      <sheetName val=" Nightsave Urban NLA"/>
      <sheetName val="Nightsave Rural NLA"/>
      <sheetName val="Ruraflex NLA"/>
      <sheetName val="Ruraflex Gen NLA"/>
      <sheetName val="Municflex "/>
      <sheetName val="Municrate"/>
      <sheetName val="Businessrate NLA"/>
      <sheetName val="Public Lighting NLA"/>
      <sheetName val="Public Lighting Munic "/>
      <sheetName val="Homepower NLA"/>
      <sheetName val="Homelight NLA"/>
      <sheetName val="Landrate NLA"/>
      <sheetName val="Homeflex NLA"/>
      <sheetName val="Gen-offset"/>
      <sheetName val=" TUoS NLA"/>
      <sheetName val="DUoS NLA"/>
      <sheetName val="Loss Factors"/>
      <sheetName val=" Excess NCC NLA"/>
      <sheetName val="Excess NCC Munic"/>
      <sheetName val="Gen Reconciliat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">
          <cell r="AL1">
            <v>0.15</v>
          </cell>
        </row>
      </sheetData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nu"/>
      <sheetName val="WEPS NLA"/>
      <sheetName val="WEPS Munic"/>
      <sheetName val="Megaflex NLA"/>
      <sheetName val="Megaflex Gen NLA"/>
      <sheetName val="Miniflex NLA"/>
      <sheetName val=" Nightsave Urban NLA"/>
      <sheetName val="Nightsave Rural NLA"/>
      <sheetName val="Ruraflex NLA"/>
      <sheetName val="Ruraflex Gen NLA"/>
      <sheetName val="Municflex "/>
      <sheetName val="Municrate"/>
      <sheetName val="Businessrate NLA"/>
      <sheetName val="Public Lighting NLA"/>
      <sheetName val="Public Lighting Munic "/>
      <sheetName val="Homepower NLA"/>
      <sheetName val="Homelight NLA"/>
      <sheetName val="Landrate NLA"/>
      <sheetName val="Homeflex NLA"/>
      <sheetName val="Gen-offset"/>
      <sheetName val=" TUoS NLA"/>
      <sheetName val="DUoS NLA"/>
      <sheetName val="Loss Factors"/>
      <sheetName val=" Excess NCC NLA"/>
      <sheetName val="Excess NCC Munic"/>
      <sheetName val="Gen Reconciliat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">
          <cell r="AL1">
            <v>0.15</v>
          </cell>
        </row>
      </sheetData>
      <sheetData sheetId="23"/>
      <sheetData sheetId="24"/>
      <sheetData sheetId="2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F640F95-AF6E-4269-B931-D7D4D734A711}" name="Table5" displayName="Table5" ref="A1:W81" totalsRowShown="0" headerRowDxfId="35" dataDxfId="34" tableBorderDxfId="33" headerRowCellStyle="Normal 2" dataCellStyle="Normal 2">
  <autoFilter ref="A1:W81" xr:uid="{8F640F95-AF6E-4269-B931-D7D4D734A711}"/>
  <tableColumns count="23">
    <tableColumn id="1" xr3:uid="{9E619AE9-8647-436D-AB32-D337FE60CD60}" name="Key" dataDxfId="32" dataCellStyle="Normal 2">
      <calculatedColumnFormula>Table5[[#This Row],[Tariff]]&amp;Table5[[#This Row],[Transmission zone]]&amp;Table5[[#This Row],[Voltage]]&amp;Table5[[#This Row],[Customer category]]</calculatedColumnFormula>
    </tableColumn>
    <tableColumn id="2" xr3:uid="{E258AF4C-C968-4810-A923-EF0EE9970066}" name="Tariff" dataDxfId="31" dataCellStyle="Normal 2"/>
    <tableColumn id="3" xr3:uid="{A2ED53BE-B622-418C-95FE-F6707A687F1F}" name="Transmission zone" dataDxfId="30" dataCellStyle="Normal 2"/>
    <tableColumn id="4" xr3:uid="{2106F4CF-7352-4555-8067-5D4547A82C09}" name="Voltage" dataDxfId="29" dataCellStyle="Normal 2"/>
    <tableColumn id="5" xr3:uid="{F56B58A0-D775-412E-9B0D-5EE9722ACF5C}" name="Customer category" dataDxfId="28" dataCellStyle="Normal 2"/>
    <tableColumn id="6" xr3:uid="{F669A5FC-4331-4A56-93DA-733A363EFA94}" name="HPeak" dataDxfId="27" dataCellStyle="Comma_TRP Retail Rates 2009-10 2"/>
    <tableColumn id="7" xr3:uid="{E487F83F-5FF5-471C-829D-5230DCC97680}" name="HStandard" dataDxfId="26" dataCellStyle="Comma_TRP Retail Rates 2009-10 2"/>
    <tableColumn id="8" xr3:uid="{20B44CA4-335F-4FAC-B61D-C1C3B586681C}" name="HOff Peak" dataDxfId="25" dataCellStyle="Comma_TRP Retail Rates 2009-10 2"/>
    <tableColumn id="9" xr3:uid="{22DB8A51-6D09-4CC2-B94F-133C5D31990B}" name="LPeak" dataDxfId="24" dataCellStyle="Comma_TRP Retail Rates 2009-10 2"/>
    <tableColumn id="10" xr3:uid="{D4ABD448-C286-465D-A9B9-3FDF816690CB}" name="LStandard" dataDxfId="23" dataCellStyle="Comma_TRP Retail Rates 2009-10 2"/>
    <tableColumn id="11" xr3:uid="{6252925D-3CF3-4A93-9AA3-C72105B3EDB5}" name="LOff Peak" dataDxfId="22" dataCellStyle="Comma_TRP Retail Rates 2009-10 2"/>
    <tableColumn id="22" xr3:uid="{69E6299F-8316-4AF3-944B-C8774870B45B}" name="Legacy charge [c/kWh]" dataDxfId="21" dataCellStyle="Comma_TRP Retail Rates 2009-10 2"/>
    <tableColumn id="23" xr3:uid="{2D6BDC5F-E64A-4824-B757-AB1B68966CD1}" name="Generation capacity charge [R/kVA/m]" dataDxfId="20" dataCellStyle="Comma_TRP Retail Rates 2009-10 2"/>
    <tableColumn id="12" xr3:uid="{7E1ACE33-ED42-4C38-85CF-18381C03490A}" name="Transmission network charges [R/kVA/m]" dataDxfId="19" dataCellStyle="Comma_TRP Retail Rates 2009-10 2"/>
    <tableColumn id="13" xr3:uid="{4D6EC7A8-F724-42D0-B8FC-BEBC505A3A23}" name="Ancillary service charge [c/kWh]" dataDxfId="18" dataCellStyle="Normal 2"/>
    <tableColumn id="14" xr3:uid="{FB98AB5F-D0A2-423C-A2F9-0E9886A674F6}" name="Network capacity charge _x000a_[R/kVA/m]" dataDxfId="17" dataCellStyle="Normal 2"/>
    <tableColumn id="15" xr3:uid="{AFA23193-F1CE-468D-B179-5865C6F96725}" name="Network demand charge _x000a_[R/kVA/m]" dataDxfId="16" dataCellStyle="Normal 2"/>
    <tableColumn id="16" xr3:uid="{EACB2904-E901-46B3-9E2E-47190E4FDCA7}" name="Urban low voltage subsidy charge [R/kVA/m]" dataDxfId="15" dataCellStyle="Normal 2"/>
    <tableColumn id="17" xr3:uid="{0B473FA9-83E5-42A0-99EE-DD9EC65A8727}" name="Service charge  [R/account/day]" dataDxfId="14" dataCellStyle="Normal 2"/>
    <tableColumn id="18" xr3:uid="{9B52100A-16B6-4A43-A577-B732CE3C5A11}" name="Administration charge  [R/POD/day]" dataDxfId="13" dataCellStyle="Normal 2"/>
    <tableColumn id="19" xr3:uid="{F0107549-8610-4A72-9B7E-58B538439E2F}" name="Electrification and rural network subsidy charge  [c/kWh]" dataDxfId="12" dataCellStyle="Normal 2"/>
    <tableColumn id="20" xr3:uid="{3B20CF7C-725F-4744-9630-CF02DB50B277}" name="Reactive energy charge - High [c/kVArh]" dataDxfId="11" dataCellStyle="Normal 2"/>
    <tableColumn id="21" xr3:uid="{DFB81893-6AAD-42CA-94BC-80A08221D3A1}" name="Reactive energy charge - Low [c/kVArh]" dataDxfId="10" dataCellStyle="Normal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EB3D6-923D-4AE7-853B-00FF058158B6}">
  <sheetPr>
    <tabColor theme="3" tint="0.89999084444715716"/>
  </sheetPr>
  <dimension ref="A1:N69"/>
  <sheetViews>
    <sheetView tabSelected="1" zoomScale="80" zoomScaleNormal="80" workbookViewId="0">
      <selection activeCell="J7" sqref="J7"/>
    </sheetView>
  </sheetViews>
  <sheetFormatPr defaultRowHeight="14.4" outlineLevelRow="2" x14ac:dyDescent="0.3"/>
  <cols>
    <col min="1" max="1" width="3" customWidth="1"/>
    <col min="2" max="2" width="44.44140625" bestFit="1" customWidth="1"/>
    <col min="3" max="3" width="31.21875" customWidth="1"/>
    <col min="4" max="4" width="20.6640625" customWidth="1"/>
    <col min="5" max="7" width="13.6640625" customWidth="1"/>
    <col min="8" max="8" width="21.77734375" customWidth="1"/>
    <col min="9" max="9" width="13.6640625" customWidth="1"/>
    <col min="10" max="10" width="14.88671875" customWidth="1"/>
    <col min="11" max="16" width="13.6640625" customWidth="1"/>
    <col min="17" max="17" width="13.5546875" bestFit="1" customWidth="1"/>
  </cols>
  <sheetData>
    <row r="1" spans="1:14" s="201" customFormat="1" ht="37.799999999999997" customHeight="1" x14ac:dyDescent="0.65">
      <c r="A1" s="202" t="s">
        <v>176</v>
      </c>
    </row>
    <row r="4" spans="1:14" x14ac:dyDescent="0.3">
      <c r="B4" s="200" t="s">
        <v>98</v>
      </c>
      <c r="C4" s="167" t="s">
        <v>148</v>
      </c>
    </row>
    <row r="5" spans="1:14" x14ac:dyDescent="0.3">
      <c r="B5" s="200" t="s">
        <v>58</v>
      </c>
      <c r="C5" s="167" t="s">
        <v>103</v>
      </c>
    </row>
    <row r="6" spans="1:14" x14ac:dyDescent="0.3">
      <c r="B6" s="200" t="s">
        <v>59</v>
      </c>
      <c r="C6" s="167" t="s">
        <v>15</v>
      </c>
      <c r="D6" t="s">
        <v>177</v>
      </c>
    </row>
    <row r="7" spans="1:14" x14ac:dyDescent="0.3">
      <c r="B7" s="200" t="s">
        <v>60</v>
      </c>
      <c r="C7" s="167" t="s">
        <v>96</v>
      </c>
      <c r="D7" t="s">
        <v>177</v>
      </c>
    </row>
    <row r="8" spans="1:14" x14ac:dyDescent="0.3">
      <c r="B8" s="200" t="s">
        <v>65</v>
      </c>
      <c r="C8" s="167" t="s">
        <v>32</v>
      </c>
      <c r="D8" t="s">
        <v>177</v>
      </c>
    </row>
    <row r="11" spans="1:14" ht="43.8" customHeight="1" x14ac:dyDescent="0.3">
      <c r="B11" s="304" t="s">
        <v>98</v>
      </c>
      <c r="C11" s="305" t="s">
        <v>154</v>
      </c>
      <c r="D11" s="305" t="s">
        <v>97</v>
      </c>
      <c r="E11" s="306" t="s">
        <v>161</v>
      </c>
      <c r="F11" s="306" t="s">
        <v>162</v>
      </c>
      <c r="G11" s="306" t="s">
        <v>163</v>
      </c>
      <c r="H11" s="306" t="s">
        <v>174</v>
      </c>
      <c r="I11" s="306" t="s">
        <v>165</v>
      </c>
      <c r="J11" s="306" t="s">
        <v>166</v>
      </c>
      <c r="K11" s="306" t="s">
        <v>167</v>
      </c>
      <c r="L11" s="306" t="s">
        <v>175</v>
      </c>
      <c r="M11" s="306" t="s">
        <v>169</v>
      </c>
      <c r="N11" s="306" t="s">
        <v>170</v>
      </c>
    </row>
    <row r="12" spans="1:14" x14ac:dyDescent="0.3">
      <c r="D12" s="307" t="s">
        <v>155</v>
      </c>
      <c r="E12" s="317" t="str">
        <f>C38</f>
        <v>c/kWh</v>
      </c>
      <c r="F12" s="317" t="str">
        <f>C41</f>
        <v>R/kVA/m</v>
      </c>
      <c r="G12" s="317" t="str">
        <f>C42</f>
        <v>R/kVA/m</v>
      </c>
      <c r="H12" s="317" t="str">
        <f>C45</f>
        <v>c/kWh</v>
      </c>
      <c r="I12" s="317" t="str">
        <f>C47</f>
        <v>R/POD/day</v>
      </c>
      <c r="J12" s="317" t="str">
        <f>C48</f>
        <v>c/kVARh</v>
      </c>
      <c r="K12" s="317" t="str">
        <f>C44</f>
        <v>R/kVA/m</v>
      </c>
      <c r="L12" s="317" t="s">
        <v>48</v>
      </c>
      <c r="M12" s="317" t="str">
        <f>C43</f>
        <v>R/kVA/m</v>
      </c>
      <c r="N12" s="318" t="str">
        <f>C46</f>
        <v xml:space="preserve"> R/account/day</v>
      </c>
    </row>
    <row r="13" spans="1:14" x14ac:dyDescent="0.3">
      <c r="D13" s="307"/>
      <c r="E13" s="307"/>
      <c r="F13" s="307"/>
      <c r="G13" s="307"/>
      <c r="H13" s="307"/>
      <c r="I13" s="307"/>
      <c r="J13" s="307"/>
      <c r="K13" s="307"/>
      <c r="L13" s="307"/>
      <c r="M13" s="307"/>
      <c r="N13" s="307"/>
    </row>
    <row r="14" spans="1:14" x14ac:dyDescent="0.3">
      <c r="B14" s="308"/>
      <c r="C14" s="309"/>
      <c r="D14" s="310"/>
      <c r="E14" s="311"/>
      <c r="F14" s="311"/>
      <c r="G14" s="311"/>
      <c r="H14" s="311"/>
      <c r="I14" s="311"/>
      <c r="J14" s="311"/>
      <c r="K14" s="311"/>
      <c r="L14" s="311"/>
      <c r="M14" s="311"/>
      <c r="N14" s="311"/>
    </row>
    <row r="15" spans="1:14" x14ac:dyDescent="0.3">
      <c r="B15" s="314" t="str">
        <f>$C$4</f>
        <v>Elaleni</v>
      </c>
      <c r="C15" s="315" t="s">
        <v>156</v>
      </c>
      <c r="D15" s="315" t="s">
        <v>99</v>
      </c>
      <c r="E15" s="312">
        <f>D38</f>
        <v>99.64</v>
      </c>
      <c r="F15" s="313"/>
      <c r="G15" s="313"/>
      <c r="H15" s="313"/>
      <c r="I15" s="313"/>
      <c r="J15" s="313"/>
      <c r="K15" s="313"/>
      <c r="L15" s="313"/>
      <c r="M15" s="313"/>
      <c r="N15" s="313"/>
    </row>
    <row r="16" spans="1:14" x14ac:dyDescent="0.3">
      <c r="B16" s="314" t="str">
        <f t="shared" ref="B16:B17" si="0">$C$4</f>
        <v>Elaleni</v>
      </c>
      <c r="C16" s="315" t="s">
        <v>8</v>
      </c>
      <c r="D16" s="315" t="s">
        <v>99</v>
      </c>
      <c r="E16" s="312">
        <f t="shared" ref="E16:E17" si="1">D39</f>
        <v>149.47</v>
      </c>
      <c r="F16" s="313"/>
      <c r="G16" s="313"/>
      <c r="H16" s="313"/>
      <c r="I16" s="313"/>
      <c r="J16" s="313"/>
      <c r="K16" s="313"/>
      <c r="L16" s="313"/>
      <c r="M16" s="313"/>
      <c r="N16" s="313"/>
    </row>
    <row r="17" spans="2:14" x14ac:dyDescent="0.3">
      <c r="B17" s="314" t="str">
        <f t="shared" si="0"/>
        <v>Elaleni</v>
      </c>
      <c r="C17" s="315" t="s">
        <v>7</v>
      </c>
      <c r="D17" s="315" t="s">
        <v>99</v>
      </c>
      <c r="E17" s="312">
        <f t="shared" si="1"/>
        <v>597.86</v>
      </c>
      <c r="F17" s="313"/>
      <c r="G17" s="313"/>
      <c r="H17" s="313"/>
      <c r="I17" s="313"/>
      <c r="J17" s="313"/>
      <c r="K17" s="313"/>
      <c r="L17" s="313"/>
      <c r="M17" s="313"/>
      <c r="N17" s="313"/>
    </row>
    <row r="18" spans="2:14" x14ac:dyDescent="0.3">
      <c r="B18" s="314"/>
      <c r="C18" s="316" t="s">
        <v>157</v>
      </c>
      <c r="D18" s="315" t="s">
        <v>99</v>
      </c>
      <c r="E18" s="313"/>
      <c r="F18" s="312">
        <f>D41</f>
        <v>16.920000000000002</v>
      </c>
      <c r="G18" s="312">
        <f>D42</f>
        <v>0</v>
      </c>
      <c r="H18" s="312">
        <f>D45+D49+D51</f>
        <v>24.880000000000003</v>
      </c>
      <c r="I18" s="312">
        <f>D47</f>
        <v>19.670000000000002</v>
      </c>
      <c r="J18" s="312">
        <f>D48</f>
        <v>32.200000000000003</v>
      </c>
      <c r="K18" s="312">
        <f>D44</f>
        <v>2.23</v>
      </c>
      <c r="L18" s="312">
        <f>D50</f>
        <v>7.14</v>
      </c>
      <c r="M18" s="312">
        <f>D43</f>
        <v>0</v>
      </c>
      <c r="N18" s="312">
        <f>D46</f>
        <v>201.62</v>
      </c>
    </row>
    <row r="20" spans="2:14" x14ac:dyDescent="0.3">
      <c r="B20" s="314" t="str">
        <f>$C$4</f>
        <v>Elaleni</v>
      </c>
      <c r="C20" s="315" t="s">
        <v>156</v>
      </c>
      <c r="D20" s="315" t="s">
        <v>100</v>
      </c>
      <c r="E20" s="312">
        <f>D55</f>
        <v>99.64</v>
      </c>
      <c r="F20" s="313"/>
      <c r="G20" s="313"/>
      <c r="H20" s="313"/>
      <c r="I20" s="313"/>
      <c r="J20" s="313"/>
      <c r="K20" s="313"/>
      <c r="L20" s="313"/>
      <c r="M20" s="313"/>
      <c r="N20" s="313"/>
    </row>
    <row r="21" spans="2:14" x14ac:dyDescent="0.3">
      <c r="B21" s="314" t="str">
        <f t="shared" ref="B21:B22" si="2">$C$4</f>
        <v>Elaleni</v>
      </c>
      <c r="C21" s="315" t="s">
        <v>8</v>
      </c>
      <c r="D21" s="315" t="s">
        <v>100</v>
      </c>
      <c r="E21" s="312">
        <f t="shared" ref="E21:E22" si="3">D56</f>
        <v>139.51</v>
      </c>
      <c r="F21" s="313"/>
      <c r="G21" s="313"/>
      <c r="H21" s="313"/>
      <c r="I21" s="313"/>
      <c r="J21" s="313"/>
      <c r="K21" s="313"/>
      <c r="L21" s="313"/>
      <c r="M21" s="313"/>
      <c r="N21" s="313"/>
    </row>
    <row r="22" spans="2:14" x14ac:dyDescent="0.3">
      <c r="B22" s="314" t="str">
        <f t="shared" si="2"/>
        <v>Elaleni</v>
      </c>
      <c r="C22" s="315" t="s">
        <v>7</v>
      </c>
      <c r="D22" s="315" t="s">
        <v>100</v>
      </c>
      <c r="E22" s="312">
        <f t="shared" si="3"/>
        <v>248.12</v>
      </c>
      <c r="F22" s="313"/>
      <c r="G22" s="313"/>
      <c r="H22" s="313"/>
      <c r="I22" s="313"/>
      <c r="J22" s="313"/>
      <c r="K22" s="313"/>
      <c r="L22" s="313"/>
      <c r="M22" s="313"/>
      <c r="N22" s="313"/>
    </row>
    <row r="23" spans="2:14" x14ac:dyDescent="0.3">
      <c r="B23" s="314"/>
      <c r="C23" s="316" t="s">
        <v>157</v>
      </c>
      <c r="D23" s="315" t="s">
        <v>100</v>
      </c>
      <c r="E23" s="313"/>
      <c r="F23" s="312">
        <f>D58</f>
        <v>16.920000000000002</v>
      </c>
      <c r="G23" s="312">
        <f>D59</f>
        <v>0</v>
      </c>
      <c r="H23" s="312">
        <f>D62+D66+D68</f>
        <v>24.880000000000003</v>
      </c>
      <c r="I23" s="312">
        <f>D64</f>
        <v>19.670000000000002</v>
      </c>
      <c r="J23" s="312">
        <f>D65</f>
        <v>0</v>
      </c>
      <c r="K23" s="312">
        <f>D61</f>
        <v>2.23</v>
      </c>
      <c r="L23" s="312">
        <f>D67</f>
        <v>7.14</v>
      </c>
      <c r="M23" s="312">
        <f>D60</f>
        <v>0</v>
      </c>
      <c r="N23" s="312">
        <f>D63</f>
        <v>201.62</v>
      </c>
    </row>
    <row r="25" spans="2:14" ht="14.4" hidden="1" customHeight="1" outlineLevel="1" x14ac:dyDescent="0.3">
      <c r="B25" s="165"/>
    </row>
    <row r="26" spans="2:14" ht="14.4" hidden="1" customHeight="1" outlineLevel="1" x14ac:dyDescent="0.3">
      <c r="B26" s="330" t="s">
        <v>102</v>
      </c>
      <c r="C26" s="331"/>
    </row>
    <row r="27" spans="2:14" ht="14.4" hidden="1" customHeight="1" outlineLevel="1" x14ac:dyDescent="0.3">
      <c r="B27" s="199" t="s">
        <v>58</v>
      </c>
      <c r="C27" s="199" t="str">
        <f>C5</f>
        <v>Municflex</v>
      </c>
    </row>
    <row r="28" spans="2:14" ht="14.4" hidden="1" customHeight="1" outlineLevel="1" x14ac:dyDescent="0.3">
      <c r="B28" s="199" t="s">
        <v>59</v>
      </c>
      <c r="C28" s="199" t="str">
        <f>C6</f>
        <v>&gt; 132kV*</v>
      </c>
      <c r="J28" s="319" t="s">
        <v>161</v>
      </c>
      <c r="K28" s="317" t="s">
        <v>40</v>
      </c>
      <c r="L28" t="s">
        <v>160</v>
      </c>
    </row>
    <row r="29" spans="2:14" ht="14.4" hidden="1" customHeight="1" outlineLevel="1" x14ac:dyDescent="0.3">
      <c r="B29" s="199" t="s">
        <v>60</v>
      </c>
      <c r="C29" s="199" t="str">
        <f>C7</f>
        <v>&gt; 600km and ≤ 900km</v>
      </c>
      <c r="J29" s="319" t="s">
        <v>162</v>
      </c>
      <c r="K29" s="317" t="s">
        <v>48</v>
      </c>
    </row>
    <row r="30" spans="2:14" hidden="1" outlineLevel="1" x14ac:dyDescent="0.3">
      <c r="B30" s="199" t="s">
        <v>65</v>
      </c>
      <c r="C30" s="199" t="str">
        <f>C8</f>
        <v>&gt; 1 MVA</v>
      </c>
      <c r="J30" s="319" t="s">
        <v>163</v>
      </c>
      <c r="K30" s="317" t="s">
        <v>48</v>
      </c>
    </row>
    <row r="31" spans="2:14" hidden="1" outlineLevel="1" x14ac:dyDescent="0.3">
      <c r="J31" s="320" t="s">
        <v>164</v>
      </c>
      <c r="K31" s="321" t="s">
        <v>40</v>
      </c>
    </row>
    <row r="32" spans="2:14" ht="14.4" hidden="1" customHeight="1" outlineLevel="2" x14ac:dyDescent="0.3">
      <c r="B32" s="185" t="s">
        <v>89</v>
      </c>
      <c r="C32" s="185" t="str">
        <f>C27&amp;C29&amp;C28&amp;C30</f>
        <v>Municflex&gt; 600km and ≤ 900km&gt; 132kV*&gt; 1 MVA</v>
      </c>
      <c r="J32" s="319" t="s">
        <v>165</v>
      </c>
      <c r="K32" s="317" t="s">
        <v>44</v>
      </c>
    </row>
    <row r="33" spans="2:12" ht="14.4" hidden="1" customHeight="1" outlineLevel="2" x14ac:dyDescent="0.3">
      <c r="B33" s="185" t="s">
        <v>80</v>
      </c>
      <c r="C33" s="185"/>
      <c r="J33" s="319" t="s">
        <v>166</v>
      </c>
      <c r="K33" s="317" t="s">
        <v>129</v>
      </c>
      <c r="L33" t="s">
        <v>160</v>
      </c>
    </row>
    <row r="34" spans="2:12" ht="14.4" hidden="1" customHeight="1" outlineLevel="2" x14ac:dyDescent="0.3">
      <c r="B34" s="185" t="s">
        <v>97</v>
      </c>
      <c r="C34" s="185"/>
      <c r="J34" s="319" t="s">
        <v>167</v>
      </c>
      <c r="K34" s="317" t="s">
        <v>48</v>
      </c>
    </row>
    <row r="35" spans="2:12" hidden="1" outlineLevel="1" collapsed="1" x14ac:dyDescent="0.3">
      <c r="J35" s="320" t="s">
        <v>168</v>
      </c>
      <c r="K35" s="321" t="s">
        <v>40</v>
      </c>
    </row>
    <row r="36" spans="2:12" hidden="1" outlineLevel="1" x14ac:dyDescent="0.3">
      <c r="B36" s="329" t="s">
        <v>158</v>
      </c>
      <c r="C36" s="329"/>
      <c r="D36" s="329"/>
      <c r="J36" s="319" t="s">
        <v>169</v>
      </c>
      <c r="K36" s="317" t="s">
        <v>48</v>
      </c>
    </row>
    <row r="37" spans="2:12" hidden="1" outlineLevel="1" x14ac:dyDescent="0.3">
      <c r="B37" s="164" t="s">
        <v>101</v>
      </c>
      <c r="C37" s="164" t="s">
        <v>41</v>
      </c>
      <c r="D37" s="162"/>
      <c r="J37" s="319" t="s">
        <v>170</v>
      </c>
      <c r="K37" s="318" t="s">
        <v>49</v>
      </c>
    </row>
    <row r="38" spans="2:12" hidden="1" outlineLevel="1" x14ac:dyDescent="0.3">
      <c r="B38" s="163" t="s">
        <v>55</v>
      </c>
      <c r="C38" s="168" t="s">
        <v>40</v>
      </c>
      <c r="D38" s="162">
        <f>_xlfn.XLOOKUP($C$32,'Eskom Rate Matrix'!$A:$A,'Eskom Rate Matrix'!$H:$H)</f>
        <v>99.64</v>
      </c>
      <c r="J38" s="320" t="s">
        <v>171</v>
      </c>
      <c r="K38" s="322" t="s">
        <v>173</v>
      </c>
    </row>
    <row r="39" spans="2:12" hidden="1" outlineLevel="1" x14ac:dyDescent="0.3">
      <c r="B39" s="163" t="s">
        <v>56</v>
      </c>
      <c r="C39" s="168" t="s">
        <v>40</v>
      </c>
      <c r="D39" s="162">
        <f>_xlfn.XLOOKUP($C$32,'Eskom Rate Matrix'!$A:$A,'Eskom Rate Matrix'!$G:$G,0)</f>
        <v>149.47</v>
      </c>
      <c r="J39" s="319" t="s">
        <v>172</v>
      </c>
      <c r="K39" s="318" t="s">
        <v>48</v>
      </c>
    </row>
    <row r="40" spans="2:12" hidden="1" outlineLevel="1" x14ac:dyDescent="0.3">
      <c r="B40" s="163" t="s">
        <v>57</v>
      </c>
      <c r="C40" s="168" t="s">
        <v>40</v>
      </c>
      <c r="D40" s="162">
        <f>_xlfn.XLOOKUP($C$32,'Eskom Rate Matrix'!$A:$A,'Eskom Rate Matrix'!$F:$F,0)</f>
        <v>597.86</v>
      </c>
    </row>
    <row r="41" spans="2:12" hidden="1" outlineLevel="1" x14ac:dyDescent="0.3">
      <c r="B41" s="162" t="s">
        <v>43</v>
      </c>
      <c r="C41" s="168" t="s">
        <v>48</v>
      </c>
      <c r="D41" s="162">
        <f>_xlfn.XLOOKUP($C$32,'Eskom Rate Matrix'!$A:$A,'Eskom Rate Matrix'!N:N)</f>
        <v>16.920000000000002</v>
      </c>
    </row>
    <row r="42" spans="2:12" hidden="1" outlineLevel="1" x14ac:dyDescent="0.3">
      <c r="B42" s="162" t="s">
        <v>54</v>
      </c>
      <c r="C42" s="168" t="s">
        <v>48</v>
      </c>
      <c r="D42" s="162">
        <f>_xlfn.XLOOKUP($C$32,'Eskom Rate Matrix'!$A:$A,'Eskom Rate Matrix'!P:P)</f>
        <v>0</v>
      </c>
    </row>
    <row r="43" spans="2:12" hidden="1" outlineLevel="1" x14ac:dyDescent="0.3">
      <c r="B43" s="166" t="s">
        <v>53</v>
      </c>
      <c r="C43" s="168" t="s">
        <v>48</v>
      </c>
      <c r="D43" s="162">
        <f>_xlfn.XLOOKUP($C$32,'Eskom Rate Matrix'!$A:$A,'Eskom Rate Matrix'!Q:Q)</f>
        <v>0</v>
      </c>
    </row>
    <row r="44" spans="2:12" hidden="1" outlineLevel="1" x14ac:dyDescent="0.3">
      <c r="B44" s="162" t="s">
        <v>52</v>
      </c>
      <c r="C44" s="168" t="s">
        <v>48</v>
      </c>
      <c r="D44" s="162">
        <f>_xlfn.XLOOKUP($C$32,'Eskom Rate Matrix'!$A:$A,'Eskom Rate Matrix'!R:R)</f>
        <v>2.23</v>
      </c>
    </row>
    <row r="45" spans="2:12" hidden="1" outlineLevel="1" x14ac:dyDescent="0.3">
      <c r="B45" s="162" t="s">
        <v>51</v>
      </c>
      <c r="C45" s="168" t="s">
        <v>40</v>
      </c>
      <c r="D45" s="162">
        <f>_xlfn.XLOOKUP($C$32,'Eskom Rate Matrix'!$A:$A,'Eskom Rate Matrix'!O:O)</f>
        <v>0.35</v>
      </c>
    </row>
    <row r="46" spans="2:12" hidden="1" outlineLevel="1" x14ac:dyDescent="0.3">
      <c r="B46" s="162" t="s">
        <v>45</v>
      </c>
      <c r="C46" s="168" t="s">
        <v>49</v>
      </c>
      <c r="D46" s="162">
        <f>_xlfn.XLOOKUP($C$32,'Eskom Rate Matrix'!$A:$A,'Eskom Rate Matrix'!S:S)</f>
        <v>201.62</v>
      </c>
    </row>
    <row r="47" spans="2:12" hidden="1" outlineLevel="1" x14ac:dyDescent="0.3">
      <c r="B47" s="162" t="s">
        <v>46</v>
      </c>
      <c r="C47" s="168" t="s">
        <v>44</v>
      </c>
      <c r="D47" s="162">
        <f>_xlfn.XLOOKUP($C$32,'Eskom Rate Matrix'!$A:$A,'Eskom Rate Matrix'!T:T)</f>
        <v>19.670000000000002</v>
      </c>
    </row>
    <row r="48" spans="2:12" hidden="1" outlineLevel="1" x14ac:dyDescent="0.3">
      <c r="B48" s="162" t="s">
        <v>47</v>
      </c>
      <c r="C48" s="168" t="s">
        <v>129</v>
      </c>
      <c r="D48" s="162">
        <f>_xlfn.XLOOKUP($C$32,'Eskom Rate Matrix'!$A:$A,'Eskom Rate Matrix'!V:V)</f>
        <v>32.200000000000003</v>
      </c>
    </row>
    <row r="49" spans="2:4" hidden="1" outlineLevel="1" x14ac:dyDescent="0.3">
      <c r="B49" s="162" t="s">
        <v>50</v>
      </c>
      <c r="C49" s="168" t="s">
        <v>40</v>
      </c>
      <c r="D49" s="162">
        <f>_xlfn.XLOOKUP($C$32,'Eskom Rate Matrix'!$A:$A,'Eskom Rate Matrix'!U:U)</f>
        <v>5.0199999999999996</v>
      </c>
    </row>
    <row r="50" spans="2:4" hidden="1" outlineLevel="1" x14ac:dyDescent="0.3">
      <c r="B50" s="162" t="s">
        <v>172</v>
      </c>
      <c r="C50" s="168" t="s">
        <v>48</v>
      </c>
      <c r="D50" s="162">
        <f>_xlfn.XLOOKUP(C32,'Eskom Rate Matrix'!A:A,'Eskom Rate Matrix'!M:M)</f>
        <v>7.14</v>
      </c>
    </row>
    <row r="51" spans="2:4" hidden="1" outlineLevel="1" x14ac:dyDescent="0.3">
      <c r="B51" s="162" t="s">
        <v>171</v>
      </c>
      <c r="C51" s="168" t="s">
        <v>173</v>
      </c>
      <c r="D51" s="162">
        <f>_xlfn.XLOOKUP(C32,'Eskom Rate Matrix'!A:A,'Eskom Rate Matrix'!L:L)</f>
        <v>19.510000000000002</v>
      </c>
    </row>
    <row r="52" spans="2:4" hidden="1" outlineLevel="1" x14ac:dyDescent="0.3"/>
    <row r="53" spans="2:4" hidden="1" outlineLevel="1" x14ac:dyDescent="0.3">
      <c r="B53" s="329" t="s">
        <v>159</v>
      </c>
      <c r="C53" s="329"/>
      <c r="D53" s="329"/>
    </row>
    <row r="54" spans="2:4" hidden="1" outlineLevel="1" x14ac:dyDescent="0.3">
      <c r="B54" s="164" t="s">
        <v>101</v>
      </c>
      <c r="C54" s="164" t="s">
        <v>41</v>
      </c>
      <c r="D54" s="162"/>
    </row>
    <row r="55" spans="2:4" hidden="1" outlineLevel="1" x14ac:dyDescent="0.3">
      <c r="B55" s="163" t="s">
        <v>55</v>
      </c>
      <c r="C55" s="168" t="s">
        <v>40</v>
      </c>
      <c r="D55" s="162">
        <f>_xlfn.XLOOKUP($C$32,'Eskom Rate Matrix'!$A:$A,'Eskom Rate Matrix'!$K:$K,0)</f>
        <v>99.64</v>
      </c>
    </row>
    <row r="56" spans="2:4" hidden="1" outlineLevel="1" x14ac:dyDescent="0.3">
      <c r="B56" s="163" t="s">
        <v>56</v>
      </c>
      <c r="C56" s="168" t="s">
        <v>40</v>
      </c>
      <c r="D56" s="162">
        <f>_xlfn.XLOOKUP($C$32,'Eskom Rate Matrix'!$A:$A,'Eskom Rate Matrix'!$J:$J,0)</f>
        <v>139.51</v>
      </c>
    </row>
    <row r="57" spans="2:4" hidden="1" outlineLevel="1" x14ac:dyDescent="0.3">
      <c r="B57" s="163" t="s">
        <v>57</v>
      </c>
      <c r="C57" s="168" t="s">
        <v>40</v>
      </c>
      <c r="D57" s="162">
        <f>_xlfn.XLOOKUP($C$32,'Eskom Rate Matrix'!$A:$A,'Eskom Rate Matrix'!$I:$I,0)</f>
        <v>248.12</v>
      </c>
    </row>
    <row r="58" spans="2:4" hidden="1" outlineLevel="1" x14ac:dyDescent="0.3">
      <c r="B58" s="162" t="s">
        <v>43</v>
      </c>
      <c r="C58" s="168" t="s">
        <v>48</v>
      </c>
      <c r="D58" s="162">
        <f>_xlfn.XLOOKUP($C$32,'Eskom Rate Matrix'!$A:$A,'Eskom Rate Matrix'!N:N)</f>
        <v>16.920000000000002</v>
      </c>
    </row>
    <row r="59" spans="2:4" hidden="1" outlineLevel="1" x14ac:dyDescent="0.3">
      <c r="B59" s="162" t="s">
        <v>54</v>
      </c>
      <c r="C59" s="168" t="s">
        <v>48</v>
      </c>
      <c r="D59" s="162">
        <f>_xlfn.XLOOKUP($C$32,'Eskom Rate Matrix'!$A:$A,'Eskom Rate Matrix'!P:P)</f>
        <v>0</v>
      </c>
    </row>
    <row r="60" spans="2:4" hidden="1" outlineLevel="1" x14ac:dyDescent="0.3">
      <c r="B60" s="166" t="s">
        <v>53</v>
      </c>
      <c r="C60" s="168" t="s">
        <v>48</v>
      </c>
      <c r="D60" s="162">
        <f>_xlfn.XLOOKUP($C$32,'Eskom Rate Matrix'!$A:$A,'Eskom Rate Matrix'!Q:Q)</f>
        <v>0</v>
      </c>
    </row>
    <row r="61" spans="2:4" hidden="1" outlineLevel="1" x14ac:dyDescent="0.3">
      <c r="B61" s="162" t="s">
        <v>52</v>
      </c>
      <c r="C61" s="168" t="s">
        <v>48</v>
      </c>
      <c r="D61" s="162">
        <f>_xlfn.XLOOKUP($C$32,'Eskom Rate Matrix'!$A:$A,'Eskom Rate Matrix'!R:R)</f>
        <v>2.23</v>
      </c>
    </row>
    <row r="62" spans="2:4" hidden="1" outlineLevel="1" x14ac:dyDescent="0.3">
      <c r="B62" s="162" t="s">
        <v>51</v>
      </c>
      <c r="C62" s="168" t="s">
        <v>40</v>
      </c>
      <c r="D62" s="162">
        <f>_xlfn.XLOOKUP($C$32,'Eskom Rate Matrix'!$A:$A,'Eskom Rate Matrix'!O:O)</f>
        <v>0.35</v>
      </c>
    </row>
    <row r="63" spans="2:4" hidden="1" outlineLevel="1" x14ac:dyDescent="0.3">
      <c r="B63" s="162" t="s">
        <v>45</v>
      </c>
      <c r="C63" s="168" t="s">
        <v>49</v>
      </c>
      <c r="D63" s="162">
        <f>_xlfn.XLOOKUP($C$32,'Eskom Rate Matrix'!$A:$A,'Eskom Rate Matrix'!S:S)</f>
        <v>201.62</v>
      </c>
    </row>
    <row r="64" spans="2:4" hidden="1" outlineLevel="1" x14ac:dyDescent="0.3">
      <c r="B64" s="162" t="s">
        <v>46</v>
      </c>
      <c r="C64" s="168" t="s">
        <v>44</v>
      </c>
      <c r="D64" s="162">
        <f>_xlfn.XLOOKUP($C$32,'Eskom Rate Matrix'!$A:$A,'Eskom Rate Matrix'!T:T)</f>
        <v>19.670000000000002</v>
      </c>
    </row>
    <row r="65" spans="2:4" hidden="1" outlineLevel="1" x14ac:dyDescent="0.3">
      <c r="B65" s="162" t="s">
        <v>47</v>
      </c>
      <c r="C65" s="168" t="s">
        <v>129</v>
      </c>
      <c r="D65" s="162">
        <v>0</v>
      </c>
    </row>
    <row r="66" spans="2:4" hidden="1" outlineLevel="1" x14ac:dyDescent="0.3">
      <c r="B66" s="162" t="s">
        <v>50</v>
      </c>
      <c r="C66" s="168" t="s">
        <v>40</v>
      </c>
      <c r="D66" s="162">
        <f>_xlfn.XLOOKUP($C$32,'Eskom Rate Matrix'!$A:$A,'Eskom Rate Matrix'!U:U)</f>
        <v>5.0199999999999996</v>
      </c>
    </row>
    <row r="67" spans="2:4" hidden="1" outlineLevel="1" x14ac:dyDescent="0.3">
      <c r="B67" s="162" t="s">
        <v>172</v>
      </c>
      <c r="C67" s="168" t="s">
        <v>48</v>
      </c>
      <c r="D67" s="162">
        <f>_xlfn.XLOOKUP(C32,'Eskom Rate Matrix'!A:A,'Eskom Rate Matrix'!M:M)</f>
        <v>7.14</v>
      </c>
    </row>
    <row r="68" spans="2:4" hidden="1" outlineLevel="1" collapsed="1" x14ac:dyDescent="0.3">
      <c r="B68" s="162" t="s">
        <v>171</v>
      </c>
      <c r="C68" s="168" t="s">
        <v>173</v>
      </c>
      <c r="D68" s="162">
        <f>_xlfn.XLOOKUP(C32,'Eskom Rate Matrix'!A:A,'Eskom Rate Matrix'!L:L)</f>
        <v>19.510000000000002</v>
      </c>
    </row>
    <row r="69" spans="2:4" collapsed="1" x14ac:dyDescent="0.3"/>
  </sheetData>
  <mergeCells count="3">
    <mergeCell ref="B53:D53"/>
    <mergeCell ref="B26:C26"/>
    <mergeCell ref="B36:D36"/>
  </mergeCells>
  <conditionalFormatting sqref="E18">
    <cfRule type="expression" dxfId="9" priority="4">
      <formula>E$17=TRUE</formula>
    </cfRule>
  </conditionalFormatting>
  <conditionalFormatting sqref="E23">
    <cfRule type="expression" dxfId="8" priority="2">
      <formula>E$17=TRUE</formula>
    </cfRule>
  </conditionalFormatting>
  <conditionalFormatting sqref="F15:N17">
    <cfRule type="expression" dxfId="7" priority="3">
      <formula>F$17&lt;&gt;TRUE</formula>
    </cfRule>
  </conditionalFormatting>
  <conditionalFormatting sqref="F20:N22">
    <cfRule type="expression" dxfId="6" priority="1">
      <formula>F$17&lt;&gt;TRUE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2AFC86AD-0CC0-42A9-8A21-9FBCFC29C2D5}">
          <x14:formula1>
            <xm:f>'Prep Data'!$E$2:$E$5</xm:f>
          </x14:formula1>
          <xm:sqref>C6</xm:sqref>
        </x14:dataValidation>
        <x14:dataValidation type="list" allowBlank="1" showInputMessage="1" showErrorMessage="1" xr:uid="{85F3B4ED-C623-40E1-B39A-57A30DFC81B9}">
          <x14:formula1>
            <xm:f>'Prep Data'!$F$2:$F$5</xm:f>
          </x14:formula1>
          <xm:sqref>C7</xm:sqref>
        </x14:dataValidation>
        <x14:dataValidation type="list" allowBlank="1" showInputMessage="1" showErrorMessage="1" xr:uid="{26278B78-9C48-4D85-B50C-C2F68FDD9CBF}">
          <x14:formula1>
            <xm:f>'Prep Data'!$G$2:$G$6</xm:f>
          </x14:formula1>
          <xm:sqref>C8</xm:sqref>
        </x14:dataValidation>
        <x14:dataValidation type="list" allowBlank="1" showInputMessage="1" showErrorMessage="1" xr:uid="{AA0C25F5-EB93-49CE-AA58-9EC4EE4A4CC6}">
          <x14:formula1>
            <xm:f>'Prep Data'!$I$2:$I$3</xm:f>
          </x14:formula1>
          <xm:sqref>C9:C10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6C96F-8A4E-46EC-BCED-B2D895F0A7DF}">
  <sheetPr>
    <tabColor theme="2" tint="-9.9978637043366805E-2"/>
    <pageSetUpPr fitToPage="1"/>
  </sheetPr>
  <dimension ref="A1:AJ81"/>
  <sheetViews>
    <sheetView showGridLines="0" zoomScale="90" zoomScaleNormal="90" workbookViewId="0">
      <pane xSplit="5" topLeftCell="F1" activePane="topRight" state="frozen"/>
      <selection pane="topRight" activeCell="S34" sqref="S34:T81"/>
    </sheetView>
  </sheetViews>
  <sheetFormatPr defaultColWidth="9.21875" defaultRowHeight="13.2" x14ac:dyDescent="0.25"/>
  <cols>
    <col min="1" max="1" width="11.44140625" style="2" customWidth="1"/>
    <col min="2" max="2" width="9.44140625" style="2" customWidth="1"/>
    <col min="3" max="3" width="22.5546875" style="2" customWidth="1"/>
    <col min="4" max="4" width="17.6640625" style="2" bestFit="1" customWidth="1"/>
    <col min="5" max="5" width="24.5546875" style="2" bestFit="1" customWidth="1"/>
    <col min="6" max="6" width="9.5546875" style="2" bestFit="1" customWidth="1"/>
    <col min="7" max="7" width="13.88671875" style="2" bestFit="1" customWidth="1"/>
    <col min="8" max="8" width="13.109375" style="2" bestFit="1" customWidth="1"/>
    <col min="9" max="9" width="9.44140625" style="2" bestFit="1" customWidth="1"/>
    <col min="10" max="10" width="13.77734375" style="2" bestFit="1" customWidth="1"/>
    <col min="11" max="11" width="13" style="2" bestFit="1" customWidth="1"/>
    <col min="12" max="12" width="22.33203125" style="2" bestFit="1" customWidth="1"/>
    <col min="13" max="13" width="35.21875" style="2" bestFit="1" customWidth="1"/>
    <col min="14" max="14" width="45.6640625" style="2" bestFit="1" customWidth="1"/>
    <col min="15" max="15" width="36.109375" style="2" bestFit="1" customWidth="1"/>
    <col min="16" max="16" width="28.44140625" style="2" bestFit="1" customWidth="1"/>
    <col min="17" max="17" width="28.109375" style="2" bestFit="1" customWidth="1"/>
    <col min="18" max="18" width="48.5546875" style="2" bestFit="1" customWidth="1"/>
    <col min="19" max="19" width="35.5546875" style="2" bestFit="1" customWidth="1"/>
    <col min="20" max="20" width="39.33203125" style="2" bestFit="1" customWidth="1"/>
    <col min="21" max="21" width="61.33203125" style="2" bestFit="1" customWidth="1"/>
    <col min="22" max="22" width="43.88671875" style="2" bestFit="1" customWidth="1"/>
    <col min="23" max="23" width="43.5546875" style="2" bestFit="1" customWidth="1"/>
    <col min="24" max="29" width="13" style="2" bestFit="1" customWidth="1"/>
    <col min="30" max="30" width="11" style="2" bestFit="1" customWidth="1"/>
    <col min="31" max="31" width="13" style="2" bestFit="1" customWidth="1"/>
    <col min="32" max="35" width="11" style="2" bestFit="1" customWidth="1"/>
    <col min="36" max="16384" width="9.21875" style="2"/>
  </cols>
  <sheetData>
    <row r="1" spans="1:29" ht="15" customHeight="1" x14ac:dyDescent="0.3">
      <c r="A1" s="169" t="s">
        <v>89</v>
      </c>
      <c r="B1" s="169" t="s">
        <v>42</v>
      </c>
      <c r="C1" s="186" t="s">
        <v>3</v>
      </c>
      <c r="D1" s="170" t="s">
        <v>6</v>
      </c>
      <c r="E1" s="171" t="s">
        <v>94</v>
      </c>
      <c r="F1" s="172" t="s">
        <v>81</v>
      </c>
      <c r="G1" s="172" t="s">
        <v>82</v>
      </c>
      <c r="H1" s="172" t="s">
        <v>83</v>
      </c>
      <c r="I1" s="172" t="s">
        <v>84</v>
      </c>
      <c r="J1" s="172" t="s">
        <v>85</v>
      </c>
      <c r="K1" s="172" t="s">
        <v>86</v>
      </c>
      <c r="L1" s="213" t="s">
        <v>106</v>
      </c>
      <c r="M1" s="213" t="s">
        <v>107</v>
      </c>
      <c r="N1" s="173" t="s">
        <v>2</v>
      </c>
      <c r="O1" s="173" t="s">
        <v>24</v>
      </c>
      <c r="P1" s="172" t="s">
        <v>21</v>
      </c>
      <c r="Q1" s="172" t="s">
        <v>22</v>
      </c>
      <c r="R1" s="173" t="s">
        <v>90</v>
      </c>
      <c r="S1" s="173" t="s">
        <v>91</v>
      </c>
      <c r="T1" s="173" t="s">
        <v>92</v>
      </c>
      <c r="U1" s="173" t="s">
        <v>38</v>
      </c>
      <c r="V1" s="172" t="s">
        <v>87</v>
      </c>
      <c r="W1" s="172" t="s">
        <v>88</v>
      </c>
      <c r="X1" s="15"/>
    </row>
    <row r="2" spans="1:29" ht="15" customHeight="1" x14ac:dyDescent="0.3">
      <c r="A2" s="174" t="str">
        <f>Table5[[#This Row],[Tariff]]&amp;Table5[[#This Row],[Transmission zone]]&amp;Table5[[#This Row],[Voltage]]&amp;Table5[[#This Row],[Customer category]]</f>
        <v>Municflex≤ 300km&lt; 500V&gt; 1 MVA</v>
      </c>
      <c r="B2" s="174" t="s">
        <v>103</v>
      </c>
      <c r="C2" s="187" t="s">
        <v>11</v>
      </c>
      <c r="D2" s="175" t="s">
        <v>12</v>
      </c>
      <c r="E2" s="176" t="s">
        <v>32</v>
      </c>
      <c r="F2" s="177">
        <v>697.46</v>
      </c>
      <c r="G2" s="177">
        <v>174.34</v>
      </c>
      <c r="H2" s="177">
        <v>116.26</v>
      </c>
      <c r="I2" s="177">
        <v>289.5</v>
      </c>
      <c r="J2" s="177">
        <v>162.75</v>
      </c>
      <c r="K2" s="177">
        <v>116.31</v>
      </c>
      <c r="L2" s="177">
        <v>23.22</v>
      </c>
      <c r="M2" s="177">
        <v>3.33</v>
      </c>
      <c r="N2" s="193">
        <v>10.85</v>
      </c>
      <c r="O2" s="178">
        <v>0.41</v>
      </c>
      <c r="P2" s="182">
        <v>40.35</v>
      </c>
      <c r="Q2" s="182">
        <v>49.15</v>
      </c>
      <c r="R2" s="182">
        <v>0</v>
      </c>
      <c r="S2" s="191">
        <v>201.62</v>
      </c>
      <c r="T2" s="191">
        <v>19.670000000000002</v>
      </c>
      <c r="U2" s="178">
        <v>5.0199999999999996</v>
      </c>
      <c r="V2" s="178">
        <v>32.200000000000003</v>
      </c>
      <c r="W2" s="192">
        <v>0</v>
      </c>
      <c r="X2" s="37"/>
      <c r="Y2" s="37"/>
      <c r="Z2" s="37"/>
      <c r="AA2" s="37"/>
      <c r="AB2" s="37"/>
      <c r="AC2" s="37"/>
    </row>
    <row r="3" spans="1:29" ht="15" customHeight="1" x14ac:dyDescent="0.3">
      <c r="A3" s="174" t="str">
        <f>Table5[[#This Row],[Tariff]]&amp;Table5[[#This Row],[Transmission zone]]&amp;Table5[[#This Row],[Voltage]]&amp;Table5[[#This Row],[Customer category]]</f>
        <v>Municflex≤ 300km≥ 500V &amp; &lt; 66kV&gt; 1 MVA</v>
      </c>
      <c r="B3" s="174" t="s">
        <v>103</v>
      </c>
      <c r="C3" s="188" t="s">
        <v>11</v>
      </c>
      <c r="D3" s="179" t="s">
        <v>13</v>
      </c>
      <c r="E3" s="180" t="s">
        <v>32</v>
      </c>
      <c r="F3" s="181">
        <v>677.39</v>
      </c>
      <c r="G3" s="181">
        <v>169.34</v>
      </c>
      <c r="H3" s="181">
        <v>112.9</v>
      </c>
      <c r="I3" s="181">
        <v>281.12</v>
      </c>
      <c r="J3" s="181">
        <v>158.05000000000001</v>
      </c>
      <c r="K3" s="181">
        <v>112.9</v>
      </c>
      <c r="L3" s="181">
        <v>22.55</v>
      </c>
      <c r="M3" s="181">
        <v>7.71</v>
      </c>
      <c r="N3" s="193">
        <v>10.41</v>
      </c>
      <c r="O3" s="182">
        <v>0.4</v>
      </c>
      <c r="P3" s="182">
        <v>36.97</v>
      </c>
      <c r="Q3" s="182">
        <v>24.67</v>
      </c>
      <c r="R3" s="182">
        <v>0</v>
      </c>
      <c r="S3" s="194">
        <v>201.62</v>
      </c>
      <c r="T3" s="194">
        <v>19.670000000000002</v>
      </c>
      <c r="U3" s="182">
        <v>5.0199999999999996</v>
      </c>
      <c r="V3" s="182">
        <v>32.200000000000003</v>
      </c>
      <c r="W3" s="195">
        <v>0</v>
      </c>
      <c r="X3" s="37"/>
      <c r="Y3" s="37"/>
      <c r="Z3" s="37"/>
      <c r="AA3" s="37"/>
      <c r="AB3" s="37"/>
      <c r="AC3" s="37"/>
    </row>
    <row r="4" spans="1:29" ht="15" customHeight="1" x14ac:dyDescent="0.3">
      <c r="A4" s="174" t="str">
        <f>Table5[[#This Row],[Tariff]]&amp;Table5[[#This Row],[Transmission zone]]&amp;Table5[[#This Row],[Voltage]]&amp;Table5[[#This Row],[Customer category]]</f>
        <v>Municflex≤ 300km≥ 66kV &amp; ≤ 132kV&gt; 1 MVA</v>
      </c>
      <c r="B4" s="174" t="s">
        <v>103</v>
      </c>
      <c r="C4" s="187" t="s">
        <v>11</v>
      </c>
      <c r="D4" s="175" t="s">
        <v>14</v>
      </c>
      <c r="E4" s="176" t="s">
        <v>32</v>
      </c>
      <c r="F4" s="177">
        <v>628.57000000000005</v>
      </c>
      <c r="G4" s="177">
        <v>157.13999999999999</v>
      </c>
      <c r="H4" s="177">
        <v>104.75</v>
      </c>
      <c r="I4" s="177">
        <v>260.87</v>
      </c>
      <c r="J4" s="177">
        <v>146.68</v>
      </c>
      <c r="K4" s="177">
        <v>104.75</v>
      </c>
      <c r="L4" s="177">
        <v>20.93</v>
      </c>
      <c r="M4" s="177">
        <v>6.46</v>
      </c>
      <c r="N4" s="193">
        <v>9.5</v>
      </c>
      <c r="O4" s="178">
        <v>0.37</v>
      </c>
      <c r="P4" s="182">
        <v>16.239999999999998</v>
      </c>
      <c r="Q4" s="182">
        <v>9.6</v>
      </c>
      <c r="R4" s="182">
        <v>2.23</v>
      </c>
      <c r="S4" s="191">
        <v>201.62</v>
      </c>
      <c r="T4" s="191">
        <v>19.670000000000002</v>
      </c>
      <c r="U4" s="178">
        <v>5.0199999999999996</v>
      </c>
      <c r="V4" s="178">
        <v>32.200000000000003</v>
      </c>
      <c r="W4" s="192">
        <v>0</v>
      </c>
      <c r="X4" s="37"/>
      <c r="Y4" s="37"/>
      <c r="Z4" s="37"/>
      <c r="AA4" s="37"/>
      <c r="AB4" s="37"/>
      <c r="AC4" s="37"/>
    </row>
    <row r="5" spans="1:29" ht="15" customHeight="1" x14ac:dyDescent="0.3">
      <c r="A5" s="174" t="str">
        <f>Table5[[#This Row],[Tariff]]&amp;Table5[[#This Row],[Transmission zone]]&amp;Table5[[#This Row],[Voltage]]&amp;Table5[[#This Row],[Customer category]]</f>
        <v>Municflex≤ 300km&gt; 132kV*&gt; 1 MVA</v>
      </c>
      <c r="B5" s="174" t="s">
        <v>103</v>
      </c>
      <c r="C5" s="188" t="s">
        <v>11</v>
      </c>
      <c r="D5" s="179" t="s">
        <v>15</v>
      </c>
      <c r="E5" s="180" t="s">
        <v>32</v>
      </c>
      <c r="F5" s="181">
        <v>586.13</v>
      </c>
      <c r="G5" s="181">
        <v>146.54</v>
      </c>
      <c r="H5" s="181">
        <v>97.69</v>
      </c>
      <c r="I5" s="181">
        <v>243.26</v>
      </c>
      <c r="J5" s="181">
        <v>136.77000000000001</v>
      </c>
      <c r="K5" s="181">
        <v>97.69</v>
      </c>
      <c r="L5" s="181">
        <v>19.510000000000002</v>
      </c>
      <c r="M5" s="181">
        <v>7.14</v>
      </c>
      <c r="N5" s="193">
        <v>16.59</v>
      </c>
      <c r="O5" s="182">
        <v>0.35</v>
      </c>
      <c r="P5" s="182">
        <v>0</v>
      </c>
      <c r="Q5" s="182">
        <v>0</v>
      </c>
      <c r="R5" s="182">
        <v>2.23</v>
      </c>
      <c r="S5" s="194">
        <v>201.62</v>
      </c>
      <c r="T5" s="194">
        <v>19.670000000000002</v>
      </c>
      <c r="U5" s="182">
        <v>5.0199999999999996</v>
      </c>
      <c r="V5" s="182">
        <v>32.200000000000003</v>
      </c>
      <c r="W5" s="195">
        <v>0</v>
      </c>
      <c r="X5" s="37"/>
      <c r="Y5" s="37"/>
      <c r="Z5" s="37"/>
      <c r="AA5" s="37"/>
      <c r="AB5" s="37"/>
      <c r="AC5" s="37"/>
    </row>
    <row r="6" spans="1:29" ht="15" customHeight="1" x14ac:dyDescent="0.3">
      <c r="A6" s="174" t="str">
        <f>Table5[[#This Row],[Tariff]]&amp;Table5[[#This Row],[Transmission zone]]&amp;Table5[[#This Row],[Voltage]]&amp;Table5[[#This Row],[Customer category]]</f>
        <v>Municflex&gt; 300km and ≤ 600km&lt; 500V&gt; 1 MVA</v>
      </c>
      <c r="B6" s="174" t="s">
        <v>103</v>
      </c>
      <c r="C6" t="s">
        <v>95</v>
      </c>
      <c r="D6" s="175" t="s">
        <v>12</v>
      </c>
      <c r="E6" s="176" t="s">
        <v>32</v>
      </c>
      <c r="F6" s="177">
        <v>706.96</v>
      </c>
      <c r="G6" s="177">
        <v>176.75</v>
      </c>
      <c r="H6" s="177">
        <v>117.84</v>
      </c>
      <c r="I6" s="177">
        <v>293.41000000000003</v>
      </c>
      <c r="J6" s="177">
        <v>164.98</v>
      </c>
      <c r="K6" s="177">
        <v>117.84</v>
      </c>
      <c r="L6" s="177">
        <v>23.3</v>
      </c>
      <c r="M6" s="177">
        <v>3.33</v>
      </c>
      <c r="N6" s="193">
        <v>11.01</v>
      </c>
      <c r="O6" s="178">
        <v>0.41</v>
      </c>
      <c r="P6" s="182">
        <v>40.35</v>
      </c>
      <c r="Q6" s="182">
        <v>49.15</v>
      </c>
      <c r="R6" s="182">
        <v>0</v>
      </c>
      <c r="S6" s="191">
        <v>201.62</v>
      </c>
      <c r="T6" s="191">
        <v>19.670000000000002</v>
      </c>
      <c r="U6" s="178">
        <v>5.0199999999999996</v>
      </c>
      <c r="V6" s="178">
        <v>32.200000000000003</v>
      </c>
      <c r="W6" s="192">
        <v>0</v>
      </c>
      <c r="X6" s="37"/>
      <c r="Y6" s="37"/>
      <c r="Z6" s="37"/>
      <c r="AA6" s="37"/>
      <c r="AB6" s="37"/>
      <c r="AC6" s="37"/>
    </row>
    <row r="7" spans="1:29" ht="15" customHeight="1" x14ac:dyDescent="0.3">
      <c r="A7" s="174" t="str">
        <f>Table5[[#This Row],[Tariff]]&amp;Table5[[#This Row],[Transmission zone]]&amp;Table5[[#This Row],[Voltage]]&amp;Table5[[#This Row],[Customer category]]</f>
        <v>Municflex&gt; 300km and ≤ 600km≥ 500V &amp; &lt; 66kV&gt; 1 MVA</v>
      </c>
      <c r="B7" s="174" t="s">
        <v>103</v>
      </c>
      <c r="C7" t="s">
        <v>95</v>
      </c>
      <c r="D7" s="179" t="s">
        <v>13</v>
      </c>
      <c r="E7" s="180" t="s">
        <v>32</v>
      </c>
      <c r="F7" s="181">
        <v>685.15</v>
      </c>
      <c r="G7" s="181">
        <v>171.3</v>
      </c>
      <c r="H7" s="181">
        <v>114.21</v>
      </c>
      <c r="I7" s="181">
        <v>284.33999999999997</v>
      </c>
      <c r="J7" s="181">
        <v>159.88</v>
      </c>
      <c r="K7" s="181">
        <v>114.21</v>
      </c>
      <c r="L7" s="181">
        <v>22.59</v>
      </c>
      <c r="M7" s="181">
        <v>7.71</v>
      </c>
      <c r="N7" s="193">
        <v>10.54</v>
      </c>
      <c r="O7" s="182">
        <v>0.4</v>
      </c>
      <c r="P7" s="182">
        <v>36.97</v>
      </c>
      <c r="Q7" s="182">
        <v>24.67</v>
      </c>
      <c r="R7" s="182">
        <v>0</v>
      </c>
      <c r="S7" s="194">
        <v>201.62</v>
      </c>
      <c r="T7" s="194">
        <v>19.670000000000002</v>
      </c>
      <c r="U7" s="182">
        <v>5.0199999999999996</v>
      </c>
      <c r="V7" s="182">
        <v>32.200000000000003</v>
      </c>
      <c r="W7" s="195">
        <v>0</v>
      </c>
      <c r="X7" s="37"/>
      <c r="Y7" s="37"/>
      <c r="Z7" s="37"/>
      <c r="AA7" s="37"/>
      <c r="AB7" s="37"/>
      <c r="AC7" s="37"/>
    </row>
    <row r="8" spans="1:29" ht="15" customHeight="1" x14ac:dyDescent="0.3">
      <c r="A8" s="174" t="str">
        <f>Table5[[#This Row],[Tariff]]&amp;Table5[[#This Row],[Transmission zone]]&amp;Table5[[#This Row],[Voltage]]&amp;Table5[[#This Row],[Customer category]]</f>
        <v>Municflex&gt; 300km and ≤ 600km≥ 66kV &amp; ≤ 132kV&gt; 1 MVA</v>
      </c>
      <c r="B8" s="174" t="s">
        <v>103</v>
      </c>
      <c r="C8" t="s">
        <v>95</v>
      </c>
      <c r="D8" s="175" t="s">
        <v>14</v>
      </c>
      <c r="E8" s="176" t="s">
        <v>32</v>
      </c>
      <c r="F8" s="177">
        <v>634.86</v>
      </c>
      <c r="G8" s="177">
        <v>158.72</v>
      </c>
      <c r="H8" s="177">
        <v>105.81</v>
      </c>
      <c r="I8" s="177">
        <v>263.47000000000003</v>
      </c>
      <c r="J8" s="177">
        <v>148.13999999999999</v>
      </c>
      <c r="K8" s="177">
        <v>105.81</v>
      </c>
      <c r="L8" s="177">
        <v>20.93</v>
      </c>
      <c r="M8" s="177">
        <v>6.46</v>
      </c>
      <c r="N8" s="193">
        <v>9.6</v>
      </c>
      <c r="O8" s="178">
        <v>0.37</v>
      </c>
      <c r="P8" s="182">
        <v>16.239999999999998</v>
      </c>
      <c r="Q8" s="182">
        <v>9.6</v>
      </c>
      <c r="R8" s="182">
        <v>2.23</v>
      </c>
      <c r="S8" s="191">
        <v>201.62</v>
      </c>
      <c r="T8" s="191">
        <v>19.670000000000002</v>
      </c>
      <c r="U8" s="178">
        <v>5.0199999999999996</v>
      </c>
      <c r="V8" s="178">
        <v>32.200000000000003</v>
      </c>
      <c r="W8" s="192">
        <v>0</v>
      </c>
      <c r="X8" s="37"/>
      <c r="Y8" s="37"/>
      <c r="Z8" s="37"/>
      <c r="AA8" s="37"/>
      <c r="AB8" s="37"/>
      <c r="AC8" s="37"/>
    </row>
    <row r="9" spans="1:29" ht="15" customHeight="1" x14ac:dyDescent="0.3">
      <c r="A9" s="174" t="str">
        <f>Table5[[#This Row],[Tariff]]&amp;Table5[[#This Row],[Transmission zone]]&amp;Table5[[#This Row],[Voltage]]&amp;Table5[[#This Row],[Customer category]]</f>
        <v>Municflex&gt; 300km and ≤ 600km&gt; 132kV*&gt; 1 MVA</v>
      </c>
      <c r="B9" s="174" t="s">
        <v>103</v>
      </c>
      <c r="C9" t="s">
        <v>95</v>
      </c>
      <c r="D9" s="179" t="s">
        <v>15</v>
      </c>
      <c r="E9" s="180" t="s">
        <v>32</v>
      </c>
      <c r="F9" s="181">
        <v>592</v>
      </c>
      <c r="G9" s="181">
        <v>148</v>
      </c>
      <c r="H9" s="181">
        <v>98.66</v>
      </c>
      <c r="I9" s="181">
        <v>245.68</v>
      </c>
      <c r="J9" s="181">
        <v>138.13999999999999</v>
      </c>
      <c r="K9" s="181">
        <v>98.66</v>
      </c>
      <c r="L9" s="181">
        <v>19.510000000000002</v>
      </c>
      <c r="M9" s="181">
        <v>7.14</v>
      </c>
      <c r="N9" s="193">
        <v>16.760000000000002</v>
      </c>
      <c r="O9" s="182">
        <v>0.35</v>
      </c>
      <c r="P9" s="182">
        <v>0</v>
      </c>
      <c r="Q9" s="182">
        <v>0</v>
      </c>
      <c r="R9" s="182">
        <v>2.23</v>
      </c>
      <c r="S9" s="194">
        <v>201.62</v>
      </c>
      <c r="T9" s="194">
        <v>19.670000000000002</v>
      </c>
      <c r="U9" s="182">
        <v>5.0199999999999996</v>
      </c>
      <c r="V9" s="182">
        <v>32.200000000000003</v>
      </c>
      <c r="W9" s="195">
        <v>0</v>
      </c>
      <c r="X9" s="37"/>
      <c r="Y9" s="37"/>
      <c r="Z9" s="37"/>
      <c r="AA9" s="37"/>
      <c r="AB9" s="37"/>
      <c r="AC9" s="37"/>
    </row>
    <row r="10" spans="1:29" ht="15" customHeight="1" x14ac:dyDescent="0.3">
      <c r="A10" s="174" t="str">
        <f>Table5[[#This Row],[Tariff]]&amp;Table5[[#This Row],[Transmission zone]]&amp;Table5[[#This Row],[Voltage]]&amp;Table5[[#This Row],[Customer category]]</f>
        <v>Municflex&gt; 600km and ≤ 900km&lt; 500V&gt; 1 MVA</v>
      </c>
      <c r="B10" s="174" t="s">
        <v>103</v>
      </c>
      <c r="C10" t="s">
        <v>96</v>
      </c>
      <c r="D10" s="175" t="s">
        <v>12</v>
      </c>
      <c r="E10" s="176" t="s">
        <v>32</v>
      </c>
      <c r="F10" s="177">
        <v>713.61</v>
      </c>
      <c r="G10" s="177">
        <v>178.39</v>
      </c>
      <c r="H10" s="177">
        <v>118.96</v>
      </c>
      <c r="I10" s="177">
        <v>296.2</v>
      </c>
      <c r="J10" s="177">
        <v>166.52</v>
      </c>
      <c r="K10" s="177">
        <v>118.97</v>
      </c>
      <c r="L10" s="177">
        <v>23.29</v>
      </c>
      <c r="M10" s="177">
        <v>3.33</v>
      </c>
      <c r="N10" s="193">
        <v>11.13</v>
      </c>
      <c r="O10" s="178">
        <v>0.41</v>
      </c>
      <c r="P10" s="182">
        <v>40.35</v>
      </c>
      <c r="Q10" s="182">
        <v>49.15</v>
      </c>
      <c r="R10" s="182">
        <v>0</v>
      </c>
      <c r="S10" s="191">
        <v>201.62</v>
      </c>
      <c r="T10" s="191">
        <v>19.670000000000002</v>
      </c>
      <c r="U10" s="178">
        <v>5.0199999999999996</v>
      </c>
      <c r="V10" s="178">
        <v>32.200000000000003</v>
      </c>
      <c r="W10" s="192">
        <v>0</v>
      </c>
      <c r="X10" s="37"/>
      <c r="Y10" s="37"/>
      <c r="Z10" s="37"/>
      <c r="AA10" s="37"/>
      <c r="AB10" s="37"/>
      <c r="AC10" s="37"/>
    </row>
    <row r="11" spans="1:29" ht="15" customHeight="1" x14ac:dyDescent="0.3">
      <c r="A11" s="174" t="str">
        <f>Table5[[#This Row],[Tariff]]&amp;Table5[[#This Row],[Transmission zone]]&amp;Table5[[#This Row],[Voltage]]&amp;Table5[[#This Row],[Customer category]]</f>
        <v>Municflex&gt; 600km and ≤ 900km≥ 500V &amp; &lt; 66kV&gt; 1 MVA</v>
      </c>
      <c r="B11" s="174" t="s">
        <v>103</v>
      </c>
      <c r="C11" t="s">
        <v>96</v>
      </c>
      <c r="D11" s="179" t="s">
        <v>13</v>
      </c>
      <c r="E11" s="180" t="s">
        <v>32</v>
      </c>
      <c r="F11" s="181">
        <v>692.19</v>
      </c>
      <c r="G11" s="181">
        <v>173.06</v>
      </c>
      <c r="H11" s="181">
        <v>115.39</v>
      </c>
      <c r="I11" s="181">
        <v>287.27999999999997</v>
      </c>
      <c r="J11" s="181">
        <v>161.51</v>
      </c>
      <c r="K11" s="181">
        <v>115.39</v>
      </c>
      <c r="L11" s="181">
        <v>22.59</v>
      </c>
      <c r="M11" s="181">
        <v>7.71</v>
      </c>
      <c r="N11" s="193">
        <v>10.65</v>
      </c>
      <c r="O11" s="182">
        <v>0.4</v>
      </c>
      <c r="P11" s="182">
        <v>36.97</v>
      </c>
      <c r="Q11" s="182">
        <v>24.67</v>
      </c>
      <c r="R11" s="182">
        <v>0</v>
      </c>
      <c r="S11" s="194">
        <v>201.62</v>
      </c>
      <c r="T11" s="194">
        <v>19.670000000000002</v>
      </c>
      <c r="U11" s="182">
        <v>5.0199999999999996</v>
      </c>
      <c r="V11" s="182">
        <v>32.200000000000003</v>
      </c>
      <c r="W11" s="195">
        <v>0</v>
      </c>
      <c r="X11" s="37"/>
      <c r="Y11" s="37"/>
      <c r="Z11" s="37"/>
      <c r="AA11" s="37"/>
      <c r="AB11" s="37"/>
      <c r="AC11" s="37"/>
    </row>
    <row r="12" spans="1:29" ht="15" customHeight="1" x14ac:dyDescent="0.3">
      <c r="A12" s="174" t="str">
        <f>Table5[[#This Row],[Tariff]]&amp;Table5[[#This Row],[Transmission zone]]&amp;Table5[[#This Row],[Voltage]]&amp;Table5[[#This Row],[Customer category]]</f>
        <v>Municflex&gt; 600km and ≤ 900km≥ 66kV &amp; ≤ 132kV&gt; 1 MVA</v>
      </c>
      <c r="B12" s="174" t="s">
        <v>103</v>
      </c>
      <c r="C12" t="s">
        <v>96</v>
      </c>
      <c r="D12" s="175" t="s">
        <v>14</v>
      </c>
      <c r="E12" s="176" t="s">
        <v>32</v>
      </c>
      <c r="F12" s="190">
        <v>641.14</v>
      </c>
      <c r="G12" s="190">
        <v>160.29</v>
      </c>
      <c r="H12" s="190">
        <v>106.86</v>
      </c>
      <c r="I12" s="190">
        <v>266.08999999999997</v>
      </c>
      <c r="J12" s="190">
        <v>149.6</v>
      </c>
      <c r="K12" s="190">
        <v>106.86</v>
      </c>
      <c r="L12" s="190">
        <v>20.93</v>
      </c>
      <c r="M12" s="190">
        <v>6.46</v>
      </c>
      <c r="N12" s="190">
        <v>9.68</v>
      </c>
      <c r="O12" s="178">
        <v>0.37</v>
      </c>
      <c r="P12" s="182">
        <v>16.239999999999998</v>
      </c>
      <c r="Q12" s="182">
        <v>9.6</v>
      </c>
      <c r="R12" s="182">
        <v>2.23</v>
      </c>
      <c r="S12" s="191">
        <v>201.62</v>
      </c>
      <c r="T12" s="191">
        <v>19.670000000000002</v>
      </c>
      <c r="U12" s="191">
        <v>5.0199999999999996</v>
      </c>
      <c r="V12" s="191">
        <v>32.200000000000003</v>
      </c>
      <c r="W12" s="192">
        <v>0</v>
      </c>
      <c r="X12" s="37"/>
      <c r="Y12" s="37"/>
      <c r="Z12" s="37"/>
      <c r="AA12" s="37"/>
      <c r="AB12" s="37"/>
      <c r="AC12" s="37"/>
    </row>
    <row r="13" spans="1:29" ht="15" customHeight="1" x14ac:dyDescent="0.3">
      <c r="A13" s="174" t="str">
        <f>Table5[[#This Row],[Tariff]]&amp;Table5[[#This Row],[Transmission zone]]&amp;Table5[[#This Row],[Voltage]]&amp;Table5[[#This Row],[Customer category]]</f>
        <v>Municflex&gt; 600km and ≤ 900km&gt; 132kV*&gt; 1 MVA</v>
      </c>
      <c r="B13" s="174" t="s">
        <v>103</v>
      </c>
      <c r="C13" t="s">
        <v>96</v>
      </c>
      <c r="D13" s="179" t="s">
        <v>15</v>
      </c>
      <c r="E13" s="180" t="s">
        <v>32</v>
      </c>
      <c r="F13" s="193">
        <v>597.86</v>
      </c>
      <c r="G13" s="193">
        <v>149.47</v>
      </c>
      <c r="H13" s="193">
        <v>99.64</v>
      </c>
      <c r="I13" s="193">
        <v>248.12</v>
      </c>
      <c r="J13" s="193">
        <v>139.51</v>
      </c>
      <c r="K13" s="193">
        <v>99.64</v>
      </c>
      <c r="L13" s="193">
        <v>19.510000000000002</v>
      </c>
      <c r="M13" s="193">
        <v>7.14</v>
      </c>
      <c r="N13" s="193">
        <v>16.920000000000002</v>
      </c>
      <c r="O13" s="182">
        <v>0.35</v>
      </c>
      <c r="P13" s="182">
        <v>0</v>
      </c>
      <c r="Q13" s="182">
        <v>0</v>
      </c>
      <c r="R13" s="182">
        <v>2.23</v>
      </c>
      <c r="S13" s="194">
        <v>201.62</v>
      </c>
      <c r="T13" s="194">
        <v>19.670000000000002</v>
      </c>
      <c r="U13" s="194">
        <v>5.0199999999999996</v>
      </c>
      <c r="V13" s="194">
        <v>32.200000000000003</v>
      </c>
      <c r="W13" s="195">
        <v>0</v>
      </c>
      <c r="X13" s="37"/>
      <c r="Y13" s="37"/>
      <c r="Z13" s="37"/>
      <c r="AA13" s="37"/>
      <c r="AB13" s="37"/>
      <c r="AC13" s="37"/>
    </row>
    <row r="14" spans="1:29" ht="15" customHeight="1" x14ac:dyDescent="0.3">
      <c r="A14" s="174" t="str">
        <f>Table5[[#This Row],[Tariff]]&amp;Table5[[#This Row],[Transmission zone]]&amp;Table5[[#This Row],[Voltage]]&amp;Table5[[#This Row],[Customer category]]</f>
        <v>Municflex&gt; 900km&lt; 500V&gt; 1 MVA</v>
      </c>
      <c r="B14" s="174" t="s">
        <v>103</v>
      </c>
      <c r="C14" s="187" t="s">
        <v>18</v>
      </c>
      <c r="D14" s="175" t="s">
        <v>12</v>
      </c>
      <c r="E14" s="176" t="s">
        <v>32</v>
      </c>
      <c r="F14" s="190">
        <v>721.57</v>
      </c>
      <c r="G14" s="190">
        <v>180.39</v>
      </c>
      <c r="H14" s="190">
        <v>120.26</v>
      </c>
      <c r="I14" s="190">
        <v>299.44</v>
      </c>
      <c r="J14" s="190">
        <v>168.37</v>
      </c>
      <c r="K14" s="190">
        <v>120.26</v>
      </c>
      <c r="L14" s="190">
        <v>23.32</v>
      </c>
      <c r="M14" s="190">
        <v>3.33</v>
      </c>
      <c r="N14" s="190">
        <v>11.23</v>
      </c>
      <c r="O14" s="178">
        <v>0.41</v>
      </c>
      <c r="P14" s="182">
        <v>40.35</v>
      </c>
      <c r="Q14" s="182">
        <v>49.15</v>
      </c>
      <c r="R14" s="182">
        <v>0</v>
      </c>
      <c r="S14" s="191">
        <v>201.62</v>
      </c>
      <c r="T14" s="191">
        <v>19.670000000000002</v>
      </c>
      <c r="U14" s="191">
        <v>5.0199999999999996</v>
      </c>
      <c r="V14" s="191">
        <v>32.200000000000003</v>
      </c>
      <c r="W14" s="192">
        <v>0</v>
      </c>
      <c r="X14" s="37"/>
      <c r="Y14" s="37"/>
      <c r="Z14" s="37"/>
      <c r="AA14" s="37"/>
      <c r="AB14" s="37"/>
      <c r="AC14" s="37"/>
    </row>
    <row r="15" spans="1:29" ht="15" customHeight="1" x14ac:dyDescent="0.3">
      <c r="A15" s="174" t="str">
        <f>Table5[[#This Row],[Tariff]]&amp;Table5[[#This Row],[Transmission zone]]&amp;Table5[[#This Row],[Voltage]]&amp;Table5[[#This Row],[Customer category]]</f>
        <v>Municflex&gt; 900km≥ 500V &amp; &lt; 66kV&gt; 1 MVA</v>
      </c>
      <c r="B15" s="174" t="s">
        <v>103</v>
      </c>
      <c r="C15" s="188" t="s">
        <v>18</v>
      </c>
      <c r="D15" s="179" t="s">
        <v>13</v>
      </c>
      <c r="E15" s="180" t="s">
        <v>32</v>
      </c>
      <c r="F15" s="193">
        <v>698.76</v>
      </c>
      <c r="G15" s="193">
        <v>174.68</v>
      </c>
      <c r="H15" s="193">
        <v>116.47</v>
      </c>
      <c r="I15" s="193">
        <v>289.98</v>
      </c>
      <c r="J15" s="193">
        <v>163.04</v>
      </c>
      <c r="K15" s="193">
        <v>116.47</v>
      </c>
      <c r="L15" s="193">
        <v>22.59</v>
      </c>
      <c r="M15" s="193">
        <v>7.71</v>
      </c>
      <c r="N15" s="193">
        <v>10.75</v>
      </c>
      <c r="O15" s="182">
        <v>0.4</v>
      </c>
      <c r="P15" s="182">
        <v>36.97</v>
      </c>
      <c r="Q15" s="182">
        <v>24.67</v>
      </c>
      <c r="R15" s="182">
        <v>0</v>
      </c>
      <c r="S15" s="194">
        <v>201.62</v>
      </c>
      <c r="T15" s="194">
        <v>19.670000000000002</v>
      </c>
      <c r="U15" s="194">
        <v>5.0199999999999996</v>
      </c>
      <c r="V15" s="194">
        <v>32.200000000000003</v>
      </c>
      <c r="W15" s="195">
        <v>0</v>
      </c>
      <c r="X15" s="37"/>
      <c r="Y15" s="37"/>
      <c r="Z15" s="37"/>
      <c r="AA15" s="37"/>
      <c r="AB15" s="37"/>
      <c r="AC15" s="37"/>
    </row>
    <row r="16" spans="1:29" ht="15" customHeight="1" x14ac:dyDescent="0.3">
      <c r="A16" s="174" t="str">
        <f>Table5[[#This Row],[Tariff]]&amp;Table5[[#This Row],[Transmission zone]]&amp;Table5[[#This Row],[Voltage]]&amp;Table5[[#This Row],[Customer category]]</f>
        <v>Municflex&gt; 900km≥ 66kV &amp; ≤ 132kV&gt; 1 MVA</v>
      </c>
      <c r="B16" s="174" t="s">
        <v>103</v>
      </c>
      <c r="C16" s="187" t="s">
        <v>18</v>
      </c>
      <c r="D16" s="175" t="s">
        <v>14</v>
      </c>
      <c r="E16" s="176" t="s">
        <v>32</v>
      </c>
      <c r="F16" s="190">
        <v>647.42999999999995</v>
      </c>
      <c r="G16" s="190">
        <v>161.86000000000001</v>
      </c>
      <c r="H16" s="190">
        <v>107.9</v>
      </c>
      <c r="I16" s="190">
        <v>268.68</v>
      </c>
      <c r="J16" s="190">
        <v>151.07</v>
      </c>
      <c r="K16" s="190">
        <v>107.9</v>
      </c>
      <c r="L16" s="190">
        <v>20.93</v>
      </c>
      <c r="M16" s="190">
        <v>6.46</v>
      </c>
      <c r="N16" s="190">
        <v>9.7899999999999991</v>
      </c>
      <c r="O16" s="178">
        <v>0.37</v>
      </c>
      <c r="P16" s="182">
        <v>16.239999999999998</v>
      </c>
      <c r="Q16" s="182">
        <v>9.6</v>
      </c>
      <c r="R16" s="182">
        <v>2.23</v>
      </c>
      <c r="S16" s="191">
        <v>201.62</v>
      </c>
      <c r="T16" s="191">
        <v>19.670000000000002</v>
      </c>
      <c r="U16" s="191">
        <v>5.0199999999999996</v>
      </c>
      <c r="V16" s="191">
        <v>32.200000000000003</v>
      </c>
      <c r="W16" s="192">
        <v>0</v>
      </c>
      <c r="X16" s="37"/>
      <c r="Y16" s="37"/>
      <c r="Z16" s="37"/>
      <c r="AA16" s="37"/>
      <c r="AB16" s="37"/>
      <c r="AC16" s="37"/>
    </row>
    <row r="17" spans="1:36" ht="15" customHeight="1" x14ac:dyDescent="0.3">
      <c r="A17" s="174" t="str">
        <f>Table5[[#This Row],[Tariff]]&amp;Table5[[#This Row],[Transmission zone]]&amp;Table5[[#This Row],[Voltage]]&amp;Table5[[#This Row],[Customer category]]</f>
        <v>Municflex&gt; 900km&gt; 132kV*&gt; 1 MVA</v>
      </c>
      <c r="B17" s="174" t="s">
        <v>103</v>
      </c>
      <c r="C17" s="188" t="s">
        <v>18</v>
      </c>
      <c r="D17" s="179" t="s">
        <v>15</v>
      </c>
      <c r="E17" s="180" t="s">
        <v>32</v>
      </c>
      <c r="F17" s="193">
        <v>603.72</v>
      </c>
      <c r="G17" s="193">
        <v>150.94</v>
      </c>
      <c r="H17" s="193">
        <v>100.61</v>
      </c>
      <c r="I17" s="193">
        <v>250.55</v>
      </c>
      <c r="J17" s="193">
        <v>140.86000000000001</v>
      </c>
      <c r="K17" s="193">
        <v>100.61</v>
      </c>
      <c r="L17" s="193">
        <v>19.510000000000002</v>
      </c>
      <c r="M17" s="193">
        <v>7.14</v>
      </c>
      <c r="N17" s="193">
        <v>17.100000000000001</v>
      </c>
      <c r="O17" s="182">
        <v>0.35</v>
      </c>
      <c r="P17" s="182">
        <v>0</v>
      </c>
      <c r="Q17" s="182">
        <v>0</v>
      </c>
      <c r="R17" s="182">
        <v>2.23</v>
      </c>
      <c r="S17" s="194">
        <v>201.62</v>
      </c>
      <c r="T17" s="194">
        <v>19.670000000000002</v>
      </c>
      <c r="U17" s="194">
        <v>5.0199999999999996</v>
      </c>
      <c r="V17" s="194">
        <v>32.200000000000003</v>
      </c>
      <c r="W17" s="195">
        <v>0</v>
      </c>
      <c r="X17" s="37"/>
      <c r="Y17" s="37"/>
      <c r="Z17" s="37"/>
      <c r="AA17" s="37"/>
      <c r="AB17" s="37"/>
      <c r="AC17" s="37"/>
    </row>
    <row r="18" spans="1:36" ht="15" customHeight="1" x14ac:dyDescent="0.3">
      <c r="A18" s="174" t="str">
        <f>Table5[[#This Row],[Tariff]]&amp;Table5[[#This Row],[Transmission zone]]&amp;Table5[[#This Row],[Voltage]]&amp;Table5[[#This Row],[Customer category]]</f>
        <v>Municflex≤ 300km&lt; 500VKey customers</v>
      </c>
      <c r="B18" s="174" t="s">
        <v>103</v>
      </c>
      <c r="C18" s="187" t="s">
        <v>11</v>
      </c>
      <c r="D18" s="175" t="s">
        <v>12</v>
      </c>
      <c r="E18" s="176" t="s">
        <v>33</v>
      </c>
      <c r="F18" s="190">
        <v>697.46</v>
      </c>
      <c r="G18" s="190">
        <v>174.34</v>
      </c>
      <c r="H18" s="190">
        <v>116.26</v>
      </c>
      <c r="I18" s="190">
        <v>289.5</v>
      </c>
      <c r="J18" s="190">
        <v>162.75</v>
      </c>
      <c r="K18" s="190">
        <v>116.31</v>
      </c>
      <c r="L18" s="190">
        <v>23.22</v>
      </c>
      <c r="M18" s="190">
        <v>3.33</v>
      </c>
      <c r="N18" s="190">
        <v>10.85</v>
      </c>
      <c r="O18" s="178">
        <v>0.41</v>
      </c>
      <c r="P18" s="182">
        <v>40.35</v>
      </c>
      <c r="Q18" s="182">
        <v>49.15</v>
      </c>
      <c r="R18" s="182">
        <v>0</v>
      </c>
      <c r="S18" s="191">
        <v>1135.92</v>
      </c>
      <c r="T18" s="194">
        <v>19.670000000000002</v>
      </c>
      <c r="U18" s="191">
        <v>5.0199999999999996</v>
      </c>
      <c r="V18" s="191">
        <v>32.200000000000003</v>
      </c>
      <c r="W18" s="192">
        <v>0</v>
      </c>
      <c r="X18" s="138"/>
      <c r="Y18" s="138"/>
      <c r="Z18" s="138"/>
      <c r="AA18" s="138"/>
      <c r="AB18" s="138"/>
      <c r="AE18" s="37"/>
      <c r="AF18" s="37"/>
      <c r="AG18" s="37"/>
      <c r="AH18" s="37"/>
      <c r="AI18" s="37"/>
      <c r="AJ18" s="37"/>
    </row>
    <row r="19" spans="1:36" ht="15" customHeight="1" x14ac:dyDescent="0.3">
      <c r="A19" s="174" t="str">
        <f>Table5[[#This Row],[Tariff]]&amp;Table5[[#This Row],[Transmission zone]]&amp;Table5[[#This Row],[Voltage]]&amp;Table5[[#This Row],[Customer category]]</f>
        <v>Municflex≤ 300km≥ 500V &amp; &lt; 66kVKey customers</v>
      </c>
      <c r="B19" s="174" t="s">
        <v>103</v>
      </c>
      <c r="C19" s="188" t="s">
        <v>11</v>
      </c>
      <c r="D19" s="179" t="s">
        <v>13</v>
      </c>
      <c r="E19" s="180" t="s">
        <v>33</v>
      </c>
      <c r="F19" s="193">
        <v>677.39</v>
      </c>
      <c r="G19" s="193">
        <v>169.34</v>
      </c>
      <c r="H19" s="193">
        <v>112.9</v>
      </c>
      <c r="I19" s="193">
        <v>281.12</v>
      </c>
      <c r="J19" s="193">
        <v>158.05000000000001</v>
      </c>
      <c r="K19" s="193">
        <v>112.9</v>
      </c>
      <c r="L19" s="193">
        <v>22.55</v>
      </c>
      <c r="M19" s="193">
        <v>7.71</v>
      </c>
      <c r="N19" s="193">
        <v>10.41</v>
      </c>
      <c r="O19" s="182">
        <v>0.4</v>
      </c>
      <c r="P19" s="182">
        <v>36.97</v>
      </c>
      <c r="Q19" s="182">
        <v>24.67</v>
      </c>
      <c r="R19" s="182">
        <v>0</v>
      </c>
      <c r="S19" s="194">
        <v>1135.92</v>
      </c>
      <c r="T19" s="194">
        <v>19.670000000000002</v>
      </c>
      <c r="U19" s="194">
        <v>5.0199999999999996</v>
      </c>
      <c r="V19" s="194">
        <v>32.200000000000003</v>
      </c>
      <c r="W19" s="195">
        <v>0</v>
      </c>
      <c r="X19" s="138"/>
      <c r="Y19" s="138"/>
      <c r="Z19" s="138"/>
      <c r="AA19" s="138"/>
      <c r="AB19" s="138"/>
      <c r="AE19" s="37"/>
      <c r="AF19" s="37"/>
      <c r="AG19" s="37"/>
      <c r="AH19" s="37"/>
      <c r="AI19" s="37"/>
      <c r="AJ19" s="37"/>
    </row>
    <row r="20" spans="1:36" ht="15" customHeight="1" x14ac:dyDescent="0.3">
      <c r="A20" s="174" t="str">
        <f>Table5[[#This Row],[Tariff]]&amp;Table5[[#This Row],[Transmission zone]]&amp;Table5[[#This Row],[Voltage]]&amp;Table5[[#This Row],[Customer category]]</f>
        <v>Municflex≤ 300km≥ 66kV &amp; ≤ 132kVKey customers</v>
      </c>
      <c r="B20" s="174" t="s">
        <v>103</v>
      </c>
      <c r="C20" s="187" t="s">
        <v>11</v>
      </c>
      <c r="D20" s="175" t="s">
        <v>14</v>
      </c>
      <c r="E20" s="176" t="s">
        <v>33</v>
      </c>
      <c r="F20" s="190">
        <v>628.57000000000005</v>
      </c>
      <c r="G20" s="190">
        <v>157.13999999999999</v>
      </c>
      <c r="H20" s="190">
        <v>104.75</v>
      </c>
      <c r="I20" s="190">
        <v>260.87</v>
      </c>
      <c r="J20" s="190">
        <v>146.68</v>
      </c>
      <c r="K20" s="190">
        <v>104.75</v>
      </c>
      <c r="L20" s="190">
        <v>20.93</v>
      </c>
      <c r="M20" s="190">
        <v>6.46</v>
      </c>
      <c r="N20" s="190">
        <v>9.5</v>
      </c>
      <c r="O20" s="178">
        <v>0.37</v>
      </c>
      <c r="P20" s="182">
        <v>16.239999999999998</v>
      </c>
      <c r="Q20" s="182">
        <v>9.6</v>
      </c>
      <c r="R20" s="182">
        <v>2.23</v>
      </c>
      <c r="S20" s="191">
        <v>1135.92</v>
      </c>
      <c r="T20" s="194">
        <v>19.670000000000002</v>
      </c>
      <c r="U20" s="191">
        <v>5.0199999999999996</v>
      </c>
      <c r="V20" s="191">
        <v>32.200000000000003</v>
      </c>
      <c r="W20" s="192">
        <v>0</v>
      </c>
    </row>
    <row r="21" spans="1:36" ht="15" customHeight="1" x14ac:dyDescent="0.3">
      <c r="A21" s="174" t="str">
        <f>Table5[[#This Row],[Tariff]]&amp;Table5[[#This Row],[Transmission zone]]&amp;Table5[[#This Row],[Voltage]]&amp;Table5[[#This Row],[Customer category]]</f>
        <v>Municflex≤ 300km&gt; 132kV*Key customers</v>
      </c>
      <c r="B21" s="174" t="s">
        <v>103</v>
      </c>
      <c r="C21" s="188" t="s">
        <v>11</v>
      </c>
      <c r="D21" s="179" t="s">
        <v>15</v>
      </c>
      <c r="E21" s="180" t="s">
        <v>33</v>
      </c>
      <c r="F21" s="193">
        <v>586.13</v>
      </c>
      <c r="G21" s="193">
        <v>146.54</v>
      </c>
      <c r="H21" s="193">
        <v>97.69</v>
      </c>
      <c r="I21" s="193">
        <v>243.26</v>
      </c>
      <c r="J21" s="193">
        <v>136.77000000000001</v>
      </c>
      <c r="K21" s="193">
        <v>97.69</v>
      </c>
      <c r="L21" s="193">
        <v>19.510000000000002</v>
      </c>
      <c r="M21" s="193">
        <v>7.14</v>
      </c>
      <c r="N21" s="193">
        <v>16.59</v>
      </c>
      <c r="O21" s="182">
        <v>0.35</v>
      </c>
      <c r="P21" s="182">
        <v>0</v>
      </c>
      <c r="Q21" s="182">
        <v>0</v>
      </c>
      <c r="R21" s="182">
        <v>2.23</v>
      </c>
      <c r="S21" s="194">
        <v>1135.92</v>
      </c>
      <c r="T21" s="194">
        <v>19.670000000000002</v>
      </c>
      <c r="U21" s="194">
        <v>5.0199999999999996</v>
      </c>
      <c r="V21" s="194">
        <v>32.200000000000003</v>
      </c>
      <c r="W21" s="195">
        <v>0</v>
      </c>
    </row>
    <row r="22" spans="1:36" ht="15" customHeight="1" x14ac:dyDescent="0.4">
      <c r="A22" s="174" t="str">
        <f>Table5[[#This Row],[Tariff]]&amp;Table5[[#This Row],[Transmission zone]]&amp;Table5[[#This Row],[Voltage]]&amp;Table5[[#This Row],[Customer category]]</f>
        <v>Municflex&gt; 300km and ≤ 600km&lt; 500VKey customers</v>
      </c>
      <c r="B22" s="174" t="s">
        <v>103</v>
      </c>
      <c r="C22" t="s">
        <v>95</v>
      </c>
      <c r="D22" s="175" t="s">
        <v>12</v>
      </c>
      <c r="E22" s="176" t="s">
        <v>33</v>
      </c>
      <c r="F22" s="190">
        <v>706.96</v>
      </c>
      <c r="G22" s="190">
        <v>176.75</v>
      </c>
      <c r="H22" s="190">
        <v>117.84</v>
      </c>
      <c r="I22" s="190">
        <v>293.41000000000003</v>
      </c>
      <c r="J22" s="190">
        <v>164.98</v>
      </c>
      <c r="K22" s="190">
        <v>117.84</v>
      </c>
      <c r="L22" s="190">
        <v>23.3</v>
      </c>
      <c r="M22" s="190">
        <v>3.33</v>
      </c>
      <c r="N22" s="190">
        <v>11.01</v>
      </c>
      <c r="O22" s="178">
        <v>0.41</v>
      </c>
      <c r="P22" s="182">
        <v>40.35</v>
      </c>
      <c r="Q22" s="182">
        <v>49.15</v>
      </c>
      <c r="R22" s="182">
        <v>0</v>
      </c>
      <c r="S22" s="191">
        <v>1135.92</v>
      </c>
      <c r="T22" s="194">
        <v>19.670000000000002</v>
      </c>
      <c r="U22" s="191">
        <v>5.0199999999999996</v>
      </c>
      <c r="V22" s="191">
        <v>32.200000000000003</v>
      </c>
      <c r="W22" s="192">
        <v>0</v>
      </c>
      <c r="X22" s="111"/>
      <c r="Y22" s="111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</row>
    <row r="23" spans="1:36" ht="15" customHeight="1" x14ac:dyDescent="0.3">
      <c r="A23" s="174" t="str">
        <f>Table5[[#This Row],[Tariff]]&amp;Table5[[#This Row],[Transmission zone]]&amp;Table5[[#This Row],[Voltage]]&amp;Table5[[#This Row],[Customer category]]</f>
        <v>Municflex&gt; 300km and ≤ 600km≥ 500V &amp; &lt; 66kVKey customers</v>
      </c>
      <c r="B23" s="174" t="s">
        <v>103</v>
      </c>
      <c r="C23" t="s">
        <v>95</v>
      </c>
      <c r="D23" s="179" t="s">
        <v>13</v>
      </c>
      <c r="E23" s="180" t="s">
        <v>33</v>
      </c>
      <c r="F23" s="193">
        <v>685.15</v>
      </c>
      <c r="G23" s="193">
        <v>171.3</v>
      </c>
      <c r="H23" s="193">
        <v>114.21</v>
      </c>
      <c r="I23" s="193">
        <v>284.33999999999997</v>
      </c>
      <c r="J23" s="193">
        <v>159.88</v>
      </c>
      <c r="K23" s="193">
        <v>114.21</v>
      </c>
      <c r="L23" s="193">
        <v>22.59</v>
      </c>
      <c r="M23" s="193">
        <v>7.71</v>
      </c>
      <c r="N23" s="193">
        <v>10.54</v>
      </c>
      <c r="O23" s="182">
        <v>0.4</v>
      </c>
      <c r="P23" s="182">
        <v>36.97</v>
      </c>
      <c r="Q23" s="182">
        <v>24.67</v>
      </c>
      <c r="R23" s="182">
        <v>0</v>
      </c>
      <c r="S23" s="194">
        <v>1135.92</v>
      </c>
      <c r="T23" s="194">
        <v>19.670000000000002</v>
      </c>
      <c r="U23" s="194">
        <v>5.0199999999999996</v>
      </c>
      <c r="V23" s="194">
        <v>32.200000000000003</v>
      </c>
      <c r="W23" s="195">
        <v>0</v>
      </c>
    </row>
    <row r="24" spans="1:36" ht="15" customHeight="1" x14ac:dyDescent="0.3">
      <c r="A24" s="174" t="str">
        <f>Table5[[#This Row],[Tariff]]&amp;Table5[[#This Row],[Transmission zone]]&amp;Table5[[#This Row],[Voltage]]&amp;Table5[[#This Row],[Customer category]]</f>
        <v>Municflex&gt; 300km and ≤ 600km≥ 66kV &amp; ≤ 132kVKey customers</v>
      </c>
      <c r="B24" s="174" t="s">
        <v>103</v>
      </c>
      <c r="C24" t="s">
        <v>95</v>
      </c>
      <c r="D24" s="175" t="s">
        <v>14</v>
      </c>
      <c r="E24" s="176" t="s">
        <v>33</v>
      </c>
      <c r="F24" s="190">
        <v>634.86</v>
      </c>
      <c r="G24" s="190">
        <v>158.72</v>
      </c>
      <c r="H24" s="190">
        <v>105.81</v>
      </c>
      <c r="I24" s="190">
        <v>263.47000000000003</v>
      </c>
      <c r="J24" s="190">
        <v>148.13999999999999</v>
      </c>
      <c r="K24" s="190">
        <v>105.81</v>
      </c>
      <c r="L24" s="190">
        <v>20.93</v>
      </c>
      <c r="M24" s="190">
        <v>6.46</v>
      </c>
      <c r="N24" s="190">
        <v>9.6</v>
      </c>
      <c r="O24" s="178">
        <v>0.37</v>
      </c>
      <c r="P24" s="182">
        <v>16.239999999999998</v>
      </c>
      <c r="Q24" s="182">
        <v>9.6</v>
      </c>
      <c r="R24" s="182">
        <v>2.23</v>
      </c>
      <c r="S24" s="191">
        <v>1135.92</v>
      </c>
      <c r="T24" s="194">
        <v>19.670000000000002</v>
      </c>
      <c r="U24" s="191">
        <v>5.0199999999999996</v>
      </c>
      <c r="V24" s="191">
        <v>32.200000000000003</v>
      </c>
      <c r="W24" s="192">
        <v>0</v>
      </c>
    </row>
    <row r="25" spans="1:36" ht="15" customHeight="1" x14ac:dyDescent="0.3">
      <c r="A25" s="174" t="str">
        <f>Table5[[#This Row],[Tariff]]&amp;Table5[[#This Row],[Transmission zone]]&amp;Table5[[#This Row],[Voltage]]&amp;Table5[[#This Row],[Customer category]]</f>
        <v>Municflex&gt; 300km and ≤ 600km&gt; 132kV*Key customers</v>
      </c>
      <c r="B25" s="174" t="s">
        <v>103</v>
      </c>
      <c r="C25" t="s">
        <v>95</v>
      </c>
      <c r="D25" s="179" t="s">
        <v>15</v>
      </c>
      <c r="E25" s="180" t="s">
        <v>33</v>
      </c>
      <c r="F25" s="193">
        <v>592</v>
      </c>
      <c r="G25" s="193">
        <v>148</v>
      </c>
      <c r="H25" s="193">
        <v>98.66</v>
      </c>
      <c r="I25" s="193">
        <v>245.68</v>
      </c>
      <c r="J25" s="193">
        <v>138.13999999999999</v>
      </c>
      <c r="K25" s="193">
        <v>98.66</v>
      </c>
      <c r="L25" s="193">
        <v>19.510000000000002</v>
      </c>
      <c r="M25" s="193">
        <v>7.14</v>
      </c>
      <c r="N25" s="193">
        <v>16.760000000000002</v>
      </c>
      <c r="O25" s="182">
        <v>0.35</v>
      </c>
      <c r="P25" s="182">
        <v>0</v>
      </c>
      <c r="Q25" s="182">
        <v>0</v>
      </c>
      <c r="R25" s="182">
        <v>2.23</v>
      </c>
      <c r="S25" s="194">
        <v>1135.92</v>
      </c>
      <c r="T25" s="194">
        <v>19.670000000000002</v>
      </c>
      <c r="U25" s="194">
        <v>5.0199999999999996</v>
      </c>
      <c r="V25" s="194">
        <v>32.200000000000003</v>
      </c>
      <c r="W25" s="195">
        <v>0</v>
      </c>
    </row>
    <row r="26" spans="1:36" ht="15" customHeight="1" x14ac:dyDescent="0.3">
      <c r="A26" s="174" t="str">
        <f>Table5[[#This Row],[Tariff]]&amp;Table5[[#This Row],[Transmission zone]]&amp;Table5[[#This Row],[Voltage]]&amp;Table5[[#This Row],[Customer category]]</f>
        <v>Municflex&gt; 600km and ≤ 900km&lt; 500VKey customers</v>
      </c>
      <c r="B26" s="174" t="s">
        <v>103</v>
      </c>
      <c r="C26" t="s">
        <v>96</v>
      </c>
      <c r="D26" s="175" t="s">
        <v>12</v>
      </c>
      <c r="E26" s="176" t="s">
        <v>33</v>
      </c>
      <c r="F26" s="190">
        <v>713.61</v>
      </c>
      <c r="G26" s="190">
        <v>178.39</v>
      </c>
      <c r="H26" s="190">
        <v>118.96</v>
      </c>
      <c r="I26" s="190">
        <v>296.2</v>
      </c>
      <c r="J26" s="190">
        <v>166.52</v>
      </c>
      <c r="K26" s="190">
        <v>118.97</v>
      </c>
      <c r="L26" s="190">
        <v>23.29</v>
      </c>
      <c r="M26" s="190">
        <v>3.33</v>
      </c>
      <c r="N26" s="190">
        <v>11.13</v>
      </c>
      <c r="O26" s="178">
        <v>0.41</v>
      </c>
      <c r="P26" s="182">
        <v>40.35</v>
      </c>
      <c r="Q26" s="182">
        <v>49.15</v>
      </c>
      <c r="R26" s="182">
        <v>0</v>
      </c>
      <c r="S26" s="191">
        <v>1135.92</v>
      </c>
      <c r="T26" s="194">
        <v>19.670000000000002</v>
      </c>
      <c r="U26" s="191">
        <v>5.0199999999999996</v>
      </c>
      <c r="V26" s="191">
        <v>32.200000000000003</v>
      </c>
      <c r="W26" s="192">
        <v>0</v>
      </c>
      <c r="AA26" s="138"/>
      <c r="AB26" s="138"/>
      <c r="AE26" s="37"/>
      <c r="AF26" s="37"/>
      <c r="AG26" s="37"/>
      <c r="AH26" s="37"/>
      <c r="AI26" s="37"/>
      <c r="AJ26" s="37"/>
    </row>
    <row r="27" spans="1:36" ht="15" customHeight="1" x14ac:dyDescent="0.3">
      <c r="A27" s="174" t="str">
        <f>Table5[[#This Row],[Tariff]]&amp;Table5[[#This Row],[Transmission zone]]&amp;Table5[[#This Row],[Voltage]]&amp;Table5[[#This Row],[Customer category]]</f>
        <v>Municflex&gt; 600km and ≤ 900km≥ 500V &amp; &lt; 66kVKey customers</v>
      </c>
      <c r="B27" s="174" t="s">
        <v>103</v>
      </c>
      <c r="C27" t="s">
        <v>96</v>
      </c>
      <c r="D27" s="179" t="s">
        <v>13</v>
      </c>
      <c r="E27" s="180" t="s">
        <v>33</v>
      </c>
      <c r="F27" s="193">
        <v>692.19</v>
      </c>
      <c r="G27" s="193">
        <v>173.06</v>
      </c>
      <c r="H27" s="193">
        <v>115.39</v>
      </c>
      <c r="I27" s="193">
        <v>287.27999999999997</v>
      </c>
      <c r="J27" s="193">
        <v>161.51</v>
      </c>
      <c r="K27" s="193">
        <v>115.39</v>
      </c>
      <c r="L27" s="193">
        <v>22.59</v>
      </c>
      <c r="M27" s="193">
        <v>7.71</v>
      </c>
      <c r="N27" s="193">
        <v>10.65</v>
      </c>
      <c r="O27" s="182">
        <v>0.4</v>
      </c>
      <c r="P27" s="182">
        <v>36.97</v>
      </c>
      <c r="Q27" s="182">
        <v>24.67</v>
      </c>
      <c r="R27" s="182">
        <v>0</v>
      </c>
      <c r="S27" s="194">
        <v>1135.92</v>
      </c>
      <c r="T27" s="194">
        <v>19.670000000000002</v>
      </c>
      <c r="U27" s="194">
        <v>5.0199999999999996</v>
      </c>
      <c r="V27" s="194">
        <v>32.200000000000003</v>
      </c>
      <c r="W27" s="195">
        <v>0</v>
      </c>
      <c r="AA27" s="138"/>
      <c r="AB27" s="138"/>
      <c r="AE27" s="37"/>
      <c r="AF27" s="37"/>
      <c r="AG27" s="37"/>
      <c r="AH27" s="37"/>
      <c r="AI27" s="37"/>
      <c r="AJ27" s="37"/>
    </row>
    <row r="28" spans="1:36" ht="15" customHeight="1" x14ac:dyDescent="0.3">
      <c r="A28" s="174" t="str">
        <f>Table5[[#This Row],[Tariff]]&amp;Table5[[#This Row],[Transmission zone]]&amp;Table5[[#This Row],[Voltage]]&amp;Table5[[#This Row],[Customer category]]</f>
        <v>Municflex&gt; 600km and ≤ 900km≥ 66kV &amp; ≤ 132kVKey customers</v>
      </c>
      <c r="B28" s="174" t="s">
        <v>103</v>
      </c>
      <c r="C28" t="s">
        <v>96</v>
      </c>
      <c r="D28" s="175" t="s">
        <v>14</v>
      </c>
      <c r="E28" s="176" t="s">
        <v>33</v>
      </c>
      <c r="F28" s="190">
        <v>641.14</v>
      </c>
      <c r="G28" s="190">
        <v>160.29</v>
      </c>
      <c r="H28" s="190">
        <v>106.86</v>
      </c>
      <c r="I28" s="190">
        <v>266.08999999999997</v>
      </c>
      <c r="J28" s="190">
        <v>149.6</v>
      </c>
      <c r="K28" s="190">
        <v>106.86</v>
      </c>
      <c r="L28" s="190">
        <v>20.93</v>
      </c>
      <c r="M28" s="190">
        <v>6.46</v>
      </c>
      <c r="N28" s="190">
        <v>9.68</v>
      </c>
      <c r="O28" s="178">
        <v>0.37</v>
      </c>
      <c r="P28" s="182">
        <v>16.239999999999998</v>
      </c>
      <c r="Q28" s="182">
        <v>9.6</v>
      </c>
      <c r="R28" s="182">
        <v>2.23</v>
      </c>
      <c r="S28" s="191">
        <v>1135.92</v>
      </c>
      <c r="T28" s="194">
        <v>19.670000000000002</v>
      </c>
      <c r="U28" s="191">
        <v>5.0199999999999996</v>
      </c>
      <c r="V28" s="191">
        <v>32.200000000000003</v>
      </c>
      <c r="W28" s="192">
        <v>0</v>
      </c>
      <c r="AA28" s="138"/>
      <c r="AB28" s="138"/>
      <c r="AE28" s="37"/>
      <c r="AF28" s="37"/>
      <c r="AG28" s="37"/>
      <c r="AH28" s="37"/>
      <c r="AI28" s="37"/>
      <c r="AJ28" s="37"/>
    </row>
    <row r="29" spans="1:36" ht="15" customHeight="1" x14ac:dyDescent="0.3">
      <c r="A29" s="174" t="str">
        <f>Table5[[#This Row],[Tariff]]&amp;Table5[[#This Row],[Transmission zone]]&amp;Table5[[#This Row],[Voltage]]&amp;Table5[[#This Row],[Customer category]]</f>
        <v>Municflex&gt; 600km and ≤ 900km&gt; 132kV*Key customers</v>
      </c>
      <c r="B29" s="174" t="s">
        <v>103</v>
      </c>
      <c r="C29" t="s">
        <v>96</v>
      </c>
      <c r="D29" s="179" t="s">
        <v>15</v>
      </c>
      <c r="E29" s="180" t="s">
        <v>33</v>
      </c>
      <c r="F29" s="193">
        <v>597.86</v>
      </c>
      <c r="G29" s="193">
        <v>149.47</v>
      </c>
      <c r="H29" s="193">
        <v>99.64</v>
      </c>
      <c r="I29" s="193">
        <v>248.12</v>
      </c>
      <c r="J29" s="193">
        <v>139.51</v>
      </c>
      <c r="K29" s="193">
        <v>99.64</v>
      </c>
      <c r="L29" s="193">
        <v>19.510000000000002</v>
      </c>
      <c r="M29" s="193">
        <v>7.14</v>
      </c>
      <c r="N29" s="193">
        <v>16.920000000000002</v>
      </c>
      <c r="O29" s="182">
        <v>0.35</v>
      </c>
      <c r="P29" s="182">
        <v>0</v>
      </c>
      <c r="Q29" s="182">
        <v>0</v>
      </c>
      <c r="R29" s="182">
        <v>2.23</v>
      </c>
      <c r="S29" s="194">
        <v>1135.92</v>
      </c>
      <c r="T29" s="194">
        <v>19.670000000000002</v>
      </c>
      <c r="U29" s="194">
        <v>5.0199999999999996</v>
      </c>
      <c r="V29" s="194">
        <v>32.200000000000003</v>
      </c>
      <c r="W29" s="195">
        <v>0</v>
      </c>
      <c r="X29" s="138"/>
      <c r="Y29" s="138"/>
      <c r="Z29" s="138"/>
      <c r="AA29" s="138"/>
      <c r="AB29" s="138"/>
      <c r="AE29" s="37"/>
      <c r="AF29" s="37"/>
      <c r="AG29" s="37"/>
      <c r="AH29" s="37"/>
      <c r="AI29" s="37"/>
      <c r="AJ29" s="37"/>
    </row>
    <row r="30" spans="1:36" ht="15" customHeight="1" x14ac:dyDescent="0.3">
      <c r="A30" s="174" t="str">
        <f>Table5[[#This Row],[Tariff]]&amp;Table5[[#This Row],[Transmission zone]]&amp;Table5[[#This Row],[Voltage]]&amp;Table5[[#This Row],[Customer category]]</f>
        <v>Municflex&gt; 900km&lt; 500VKey customers</v>
      </c>
      <c r="B30" s="174" t="s">
        <v>103</v>
      </c>
      <c r="C30" s="187" t="s">
        <v>18</v>
      </c>
      <c r="D30" s="175" t="s">
        <v>12</v>
      </c>
      <c r="E30" s="176" t="s">
        <v>33</v>
      </c>
      <c r="F30" s="190">
        <v>721.57</v>
      </c>
      <c r="G30" s="190">
        <v>180.39</v>
      </c>
      <c r="H30" s="190">
        <v>120.26</v>
      </c>
      <c r="I30" s="190">
        <v>299.44</v>
      </c>
      <c r="J30" s="190">
        <v>168.37</v>
      </c>
      <c r="K30" s="190">
        <v>120.26</v>
      </c>
      <c r="L30" s="190">
        <v>23.32</v>
      </c>
      <c r="M30" s="190">
        <v>3.33</v>
      </c>
      <c r="N30" s="190">
        <v>11.23</v>
      </c>
      <c r="O30" s="178">
        <v>0.41</v>
      </c>
      <c r="P30" s="182">
        <v>40.35</v>
      </c>
      <c r="Q30" s="182">
        <v>49.15</v>
      </c>
      <c r="R30" s="182">
        <v>0</v>
      </c>
      <c r="S30" s="191">
        <v>1135.92</v>
      </c>
      <c r="T30" s="194">
        <v>19.670000000000002</v>
      </c>
      <c r="U30" s="191">
        <v>5.0199999999999996</v>
      </c>
      <c r="V30" s="191">
        <v>32.200000000000003</v>
      </c>
      <c r="W30" s="192">
        <v>0</v>
      </c>
      <c r="X30" s="138"/>
      <c r="Y30" s="138"/>
      <c r="Z30" s="138"/>
      <c r="AA30" s="138"/>
      <c r="AB30" s="138"/>
      <c r="AE30" s="37"/>
      <c r="AF30" s="37"/>
      <c r="AG30" s="37"/>
      <c r="AH30" s="37"/>
      <c r="AI30" s="37"/>
      <c r="AJ30" s="37"/>
    </row>
    <row r="31" spans="1:36" ht="15" customHeight="1" x14ac:dyDescent="0.3">
      <c r="A31" s="174" t="str">
        <f>Table5[[#This Row],[Tariff]]&amp;Table5[[#This Row],[Transmission zone]]&amp;Table5[[#This Row],[Voltage]]&amp;Table5[[#This Row],[Customer category]]</f>
        <v>Municflex&gt; 900km≥ 500V &amp; &lt; 66kVKey customers</v>
      </c>
      <c r="B31" s="174" t="s">
        <v>103</v>
      </c>
      <c r="C31" s="188" t="s">
        <v>18</v>
      </c>
      <c r="D31" s="179" t="s">
        <v>13</v>
      </c>
      <c r="E31" s="180" t="s">
        <v>33</v>
      </c>
      <c r="F31" s="193">
        <v>698.76</v>
      </c>
      <c r="G31" s="193">
        <v>174.68</v>
      </c>
      <c r="H31" s="193">
        <v>116.47</v>
      </c>
      <c r="I31" s="193">
        <v>289.98</v>
      </c>
      <c r="J31" s="193">
        <v>163.04</v>
      </c>
      <c r="K31" s="193">
        <v>116.47</v>
      </c>
      <c r="L31" s="193">
        <v>22.59</v>
      </c>
      <c r="M31" s="193">
        <v>7.71</v>
      </c>
      <c r="N31" s="193">
        <v>10.75</v>
      </c>
      <c r="O31" s="182">
        <v>0.4</v>
      </c>
      <c r="P31" s="182">
        <v>36.97</v>
      </c>
      <c r="Q31" s="182">
        <v>24.67</v>
      </c>
      <c r="R31" s="182">
        <v>0</v>
      </c>
      <c r="S31" s="194">
        <v>1135.92</v>
      </c>
      <c r="T31" s="194">
        <v>19.670000000000002</v>
      </c>
      <c r="U31" s="194">
        <v>5.0199999999999996</v>
      </c>
      <c r="V31" s="194">
        <v>32.200000000000003</v>
      </c>
      <c r="W31" s="195">
        <v>0</v>
      </c>
      <c r="AB31" s="138"/>
      <c r="AE31" s="37"/>
      <c r="AF31" s="37"/>
      <c r="AG31" s="37"/>
      <c r="AH31" s="37"/>
      <c r="AI31" s="37"/>
      <c r="AJ31" s="37"/>
    </row>
    <row r="32" spans="1:36" ht="15" customHeight="1" x14ac:dyDescent="0.3">
      <c r="A32" s="174" t="str">
        <f>Table5[[#This Row],[Tariff]]&amp;Table5[[#This Row],[Transmission zone]]&amp;Table5[[#This Row],[Voltage]]&amp;Table5[[#This Row],[Customer category]]</f>
        <v>Municflex&gt; 900km≥ 66kV &amp; ≤ 132kVKey customers</v>
      </c>
      <c r="B32" s="174" t="s">
        <v>103</v>
      </c>
      <c r="C32" s="187" t="s">
        <v>18</v>
      </c>
      <c r="D32" s="175" t="s">
        <v>14</v>
      </c>
      <c r="E32" s="176" t="s">
        <v>33</v>
      </c>
      <c r="F32" s="190">
        <v>647.42999999999995</v>
      </c>
      <c r="G32" s="190">
        <v>161.86000000000001</v>
      </c>
      <c r="H32" s="190">
        <v>107.9</v>
      </c>
      <c r="I32" s="190">
        <v>268.68</v>
      </c>
      <c r="J32" s="190">
        <v>151.07</v>
      </c>
      <c r="K32" s="190">
        <v>107.9</v>
      </c>
      <c r="L32" s="190">
        <v>20.93</v>
      </c>
      <c r="M32" s="190">
        <v>6.46</v>
      </c>
      <c r="N32" s="190">
        <v>9.7899999999999991</v>
      </c>
      <c r="O32" s="178">
        <v>0.37</v>
      </c>
      <c r="P32" s="182">
        <v>16.239999999999998</v>
      </c>
      <c r="Q32" s="182">
        <v>9.6</v>
      </c>
      <c r="R32" s="182">
        <v>2.23</v>
      </c>
      <c r="S32" s="191">
        <v>1135.92</v>
      </c>
      <c r="T32" s="194">
        <v>19.670000000000002</v>
      </c>
      <c r="U32" s="191">
        <v>5.0199999999999996</v>
      </c>
      <c r="V32" s="191">
        <v>32.200000000000003</v>
      </c>
      <c r="W32" s="192">
        <v>0</v>
      </c>
      <c r="AB32" s="138"/>
      <c r="AE32" s="37"/>
      <c r="AF32" s="37"/>
      <c r="AG32" s="37"/>
      <c r="AH32" s="37"/>
      <c r="AI32" s="37"/>
      <c r="AJ32" s="37"/>
    </row>
    <row r="33" spans="1:36" ht="15" customHeight="1" x14ac:dyDescent="0.3">
      <c r="A33" s="174" t="str">
        <f>Table5[[#This Row],[Tariff]]&amp;Table5[[#This Row],[Transmission zone]]&amp;Table5[[#This Row],[Voltage]]&amp;Table5[[#This Row],[Customer category]]</f>
        <v>Municflex&gt; 900km&gt; 132kV*Key customers</v>
      </c>
      <c r="B33" s="174" t="s">
        <v>103</v>
      </c>
      <c r="C33" s="189" t="s">
        <v>18</v>
      </c>
      <c r="D33" s="183" t="s">
        <v>15</v>
      </c>
      <c r="E33" s="184" t="s">
        <v>33</v>
      </c>
      <c r="F33" s="196">
        <v>603.72</v>
      </c>
      <c r="G33" s="196">
        <v>150.94</v>
      </c>
      <c r="H33" s="196">
        <v>100.61</v>
      </c>
      <c r="I33" s="196">
        <v>250.55</v>
      </c>
      <c r="J33" s="196">
        <v>140.86000000000001</v>
      </c>
      <c r="K33" s="196">
        <v>100.61</v>
      </c>
      <c r="L33" s="196">
        <v>19.510000000000002</v>
      </c>
      <c r="M33" s="196">
        <v>7.14</v>
      </c>
      <c r="N33" s="196">
        <v>17.100000000000001</v>
      </c>
      <c r="O33" s="182">
        <v>0.35</v>
      </c>
      <c r="P33" s="182">
        <v>0</v>
      </c>
      <c r="Q33" s="182">
        <v>0</v>
      </c>
      <c r="R33" s="182">
        <v>2.23</v>
      </c>
      <c r="S33" s="197">
        <v>1135.92</v>
      </c>
      <c r="T33" s="194">
        <v>19.670000000000002</v>
      </c>
      <c r="U33" s="197">
        <v>5.0199999999999996</v>
      </c>
      <c r="V33" s="197">
        <v>32.200000000000003</v>
      </c>
      <c r="W33" s="198">
        <v>0</v>
      </c>
      <c r="AB33" s="138"/>
      <c r="AE33" s="37"/>
      <c r="AF33" s="37"/>
      <c r="AG33" s="37"/>
      <c r="AH33" s="37"/>
      <c r="AI33" s="37"/>
      <c r="AJ33" s="37"/>
    </row>
    <row r="34" spans="1:36" ht="21.6" customHeight="1" x14ac:dyDescent="0.3">
      <c r="A34" s="174" t="str">
        <f>Table5[[#This Row],[Tariff]]&amp;Table5[[#This Row],[Transmission zone]]&amp;Table5[[#This Row],[Voltage]]&amp;Table5[[#This Row],[Customer category]]</f>
        <v>Municflex≤ 300km&lt; 500V≤ 100 kVA</v>
      </c>
      <c r="B34" s="174" t="s">
        <v>103</v>
      </c>
      <c r="C34" s="188" t="s">
        <v>11</v>
      </c>
      <c r="D34" s="179" t="s">
        <v>12</v>
      </c>
      <c r="E34" s="180" t="s">
        <v>29</v>
      </c>
      <c r="F34" s="323">
        <v>697.46</v>
      </c>
      <c r="G34" s="323">
        <v>174.34</v>
      </c>
      <c r="H34" s="323">
        <v>116.26</v>
      </c>
      <c r="I34" s="323">
        <v>289.5</v>
      </c>
      <c r="J34" s="323">
        <v>162.75</v>
      </c>
      <c r="K34" s="323">
        <v>116.31</v>
      </c>
      <c r="L34" s="190">
        <v>23.22</v>
      </c>
      <c r="M34" s="190">
        <v>3.33</v>
      </c>
      <c r="N34" s="325">
        <v>10.85</v>
      </c>
      <c r="O34" s="182">
        <v>0.41</v>
      </c>
      <c r="P34" s="182">
        <v>40.35</v>
      </c>
      <c r="Q34" s="182">
        <v>49.15</v>
      </c>
      <c r="R34" s="182">
        <v>0</v>
      </c>
      <c r="S34" s="197">
        <v>13.96</v>
      </c>
      <c r="T34" s="194">
        <v>0.75</v>
      </c>
      <c r="U34" s="182">
        <v>5.0199999999999996</v>
      </c>
      <c r="V34" s="182">
        <v>32.200000000000003</v>
      </c>
      <c r="W34" s="328">
        <v>0</v>
      </c>
      <c r="AB34" s="138"/>
      <c r="AE34" s="37"/>
      <c r="AF34" s="37"/>
      <c r="AG34" s="37"/>
      <c r="AH34" s="37"/>
      <c r="AI34" s="37"/>
      <c r="AJ34" s="37"/>
    </row>
    <row r="35" spans="1:36" ht="20.25" customHeight="1" x14ac:dyDescent="0.3">
      <c r="A35" s="174" t="str">
        <f>Table5[[#This Row],[Tariff]]&amp;Table5[[#This Row],[Transmission zone]]&amp;Table5[[#This Row],[Voltage]]&amp;Table5[[#This Row],[Customer category]]</f>
        <v>Municflex≤ 300km≥ 500V &amp; &lt; 66kV≤ 100 kVA</v>
      </c>
      <c r="B35" s="174" t="s">
        <v>103</v>
      </c>
      <c r="C35" s="188" t="s">
        <v>11</v>
      </c>
      <c r="D35" s="179" t="s">
        <v>13</v>
      </c>
      <c r="E35" s="180" t="s">
        <v>29</v>
      </c>
      <c r="F35" s="324">
        <v>677.39</v>
      </c>
      <c r="G35" s="324">
        <v>169.34</v>
      </c>
      <c r="H35" s="324">
        <v>112.9</v>
      </c>
      <c r="I35" s="324">
        <v>281.12</v>
      </c>
      <c r="J35" s="324">
        <v>158.05000000000001</v>
      </c>
      <c r="K35" s="324">
        <v>112.9</v>
      </c>
      <c r="L35" s="193">
        <v>22.55</v>
      </c>
      <c r="M35" s="193">
        <v>7.71</v>
      </c>
      <c r="N35" s="326">
        <v>10.41</v>
      </c>
      <c r="O35" s="182">
        <v>0.4</v>
      </c>
      <c r="P35" s="327">
        <v>36.97</v>
      </c>
      <c r="Q35" s="327">
        <v>24.67</v>
      </c>
      <c r="R35" s="327">
        <v>0</v>
      </c>
      <c r="S35" s="197">
        <v>13.96</v>
      </c>
      <c r="T35" s="194">
        <v>0.75</v>
      </c>
      <c r="U35" s="182">
        <v>5.0199999999999996</v>
      </c>
      <c r="V35" s="182">
        <v>32.200000000000003</v>
      </c>
      <c r="W35" s="328">
        <v>0</v>
      </c>
    </row>
    <row r="36" spans="1:36" ht="20.25" customHeight="1" x14ac:dyDescent="0.3">
      <c r="A36" s="174" t="str">
        <f>Table5[[#This Row],[Tariff]]&amp;Table5[[#This Row],[Transmission zone]]&amp;Table5[[#This Row],[Voltage]]&amp;Table5[[#This Row],[Customer category]]</f>
        <v>Municflex≤ 300km≥ 66kV &amp; ≤ 132kV≤ 100 kVA</v>
      </c>
      <c r="B36" s="174" t="s">
        <v>103</v>
      </c>
      <c r="C36" s="188" t="s">
        <v>11</v>
      </c>
      <c r="D36" s="179" t="s">
        <v>14</v>
      </c>
      <c r="E36" s="180" t="s">
        <v>29</v>
      </c>
      <c r="F36" s="323">
        <v>628.57000000000005</v>
      </c>
      <c r="G36" s="323">
        <v>157.13999999999999</v>
      </c>
      <c r="H36" s="323">
        <v>104.75</v>
      </c>
      <c r="I36" s="323">
        <v>260.87</v>
      </c>
      <c r="J36" s="323">
        <v>146.68</v>
      </c>
      <c r="K36" s="323">
        <v>104.75</v>
      </c>
      <c r="L36" s="190">
        <v>20.93</v>
      </c>
      <c r="M36" s="190">
        <v>6.46</v>
      </c>
      <c r="N36" s="325">
        <v>9.5</v>
      </c>
      <c r="O36" s="182">
        <v>0.37</v>
      </c>
      <c r="P36" s="327">
        <v>16.239999999999998</v>
      </c>
      <c r="Q36" s="327">
        <v>9.6</v>
      </c>
      <c r="R36" s="327">
        <v>2.23</v>
      </c>
      <c r="S36" s="197">
        <v>13.96</v>
      </c>
      <c r="T36" s="194">
        <v>0.75</v>
      </c>
      <c r="U36" s="182">
        <v>5.0199999999999996</v>
      </c>
      <c r="V36" s="182">
        <v>32.200000000000003</v>
      </c>
      <c r="W36" s="328">
        <v>0</v>
      </c>
    </row>
    <row r="37" spans="1:36" ht="16.5" customHeight="1" x14ac:dyDescent="0.3">
      <c r="A37" s="174" t="str">
        <f>Table5[[#This Row],[Tariff]]&amp;Table5[[#This Row],[Transmission zone]]&amp;Table5[[#This Row],[Voltage]]&amp;Table5[[#This Row],[Customer category]]</f>
        <v>Municflex≤ 300km&gt; 132kV*≤ 100 kVA</v>
      </c>
      <c r="B37" s="174" t="s">
        <v>103</v>
      </c>
      <c r="C37" s="188" t="s">
        <v>11</v>
      </c>
      <c r="D37" s="179" t="s">
        <v>15</v>
      </c>
      <c r="E37" s="180" t="s">
        <v>29</v>
      </c>
      <c r="F37" s="324">
        <v>586.13</v>
      </c>
      <c r="G37" s="324">
        <v>146.54</v>
      </c>
      <c r="H37" s="324">
        <v>97.69</v>
      </c>
      <c r="I37" s="324">
        <v>243.26</v>
      </c>
      <c r="J37" s="324">
        <v>136.77000000000001</v>
      </c>
      <c r="K37" s="324">
        <v>97.69</v>
      </c>
      <c r="L37" s="193">
        <v>19.510000000000002</v>
      </c>
      <c r="M37" s="193">
        <v>7.14</v>
      </c>
      <c r="N37" s="326">
        <v>16.59</v>
      </c>
      <c r="O37" s="182">
        <v>0.35</v>
      </c>
      <c r="P37" s="327">
        <v>0</v>
      </c>
      <c r="Q37" s="327">
        <v>0</v>
      </c>
      <c r="R37" s="327">
        <v>2.23</v>
      </c>
      <c r="S37" s="197">
        <v>13.96</v>
      </c>
      <c r="T37" s="194">
        <v>0.75</v>
      </c>
      <c r="U37" s="182">
        <v>5.0199999999999996</v>
      </c>
      <c r="V37" s="182">
        <v>32.200000000000003</v>
      </c>
      <c r="W37" s="328">
        <v>0</v>
      </c>
    </row>
    <row r="38" spans="1:36" ht="22.05" customHeight="1" x14ac:dyDescent="0.3">
      <c r="A38" s="174" t="str">
        <f>Table5[[#This Row],[Tariff]]&amp;Table5[[#This Row],[Transmission zone]]&amp;Table5[[#This Row],[Voltage]]&amp;Table5[[#This Row],[Customer category]]</f>
        <v>Municflex&gt; 300km and ≤ 600km&lt; 500V≤ 100 kVA</v>
      </c>
      <c r="B38" s="174" t="s">
        <v>103</v>
      </c>
      <c r="C38" s="188" t="s">
        <v>95</v>
      </c>
      <c r="D38" s="179" t="s">
        <v>12</v>
      </c>
      <c r="E38" s="180" t="s">
        <v>29</v>
      </c>
      <c r="F38" s="323">
        <v>706.96</v>
      </c>
      <c r="G38" s="323">
        <v>176.75</v>
      </c>
      <c r="H38" s="323">
        <v>117.84</v>
      </c>
      <c r="I38" s="323">
        <v>293.41000000000003</v>
      </c>
      <c r="J38" s="323">
        <v>164.98</v>
      </c>
      <c r="K38" s="323">
        <v>117.84</v>
      </c>
      <c r="L38" s="190">
        <v>23.3</v>
      </c>
      <c r="M38" s="190">
        <v>3.33</v>
      </c>
      <c r="N38" s="325">
        <v>11.01</v>
      </c>
      <c r="O38" s="182">
        <v>0.41</v>
      </c>
      <c r="P38" s="327">
        <v>40.35</v>
      </c>
      <c r="Q38" s="327">
        <v>49.15</v>
      </c>
      <c r="R38" s="327">
        <v>0</v>
      </c>
      <c r="S38" s="197">
        <v>13.96</v>
      </c>
      <c r="T38" s="194">
        <v>0.75</v>
      </c>
      <c r="U38" s="182">
        <v>5.0199999999999996</v>
      </c>
      <c r="V38" s="182">
        <v>32.200000000000003</v>
      </c>
      <c r="W38" s="328">
        <v>0</v>
      </c>
    </row>
    <row r="39" spans="1:36" ht="15" customHeight="1" x14ac:dyDescent="0.3">
      <c r="A39" s="174" t="str">
        <f>Table5[[#This Row],[Tariff]]&amp;Table5[[#This Row],[Transmission zone]]&amp;Table5[[#This Row],[Voltage]]&amp;Table5[[#This Row],[Customer category]]</f>
        <v>Municflex&gt; 300km and ≤ 600km≥ 500V &amp; &lt; 66kV≤ 100 kVA</v>
      </c>
      <c r="B39" s="174" t="s">
        <v>103</v>
      </c>
      <c r="C39" s="188" t="s">
        <v>95</v>
      </c>
      <c r="D39" s="179" t="s">
        <v>13</v>
      </c>
      <c r="E39" s="180" t="s">
        <v>29</v>
      </c>
      <c r="F39" s="324">
        <v>685.15</v>
      </c>
      <c r="G39" s="324">
        <v>171.3</v>
      </c>
      <c r="H39" s="324">
        <v>114.21</v>
      </c>
      <c r="I39" s="324">
        <v>284.33999999999997</v>
      </c>
      <c r="J39" s="324">
        <v>159.88</v>
      </c>
      <c r="K39" s="324">
        <v>114.21</v>
      </c>
      <c r="L39" s="193">
        <v>22.59</v>
      </c>
      <c r="M39" s="193">
        <v>7.71</v>
      </c>
      <c r="N39" s="326">
        <v>10.54</v>
      </c>
      <c r="O39" s="182">
        <v>0.4</v>
      </c>
      <c r="P39" s="327">
        <v>36.97</v>
      </c>
      <c r="Q39" s="327">
        <v>24.67</v>
      </c>
      <c r="R39" s="327">
        <v>0</v>
      </c>
      <c r="S39" s="197">
        <v>13.96</v>
      </c>
      <c r="T39" s="194">
        <v>0.75</v>
      </c>
      <c r="U39" s="182">
        <v>5.0199999999999996</v>
      </c>
      <c r="V39" s="182">
        <v>32.200000000000003</v>
      </c>
      <c r="W39" s="328">
        <v>0</v>
      </c>
    </row>
    <row r="40" spans="1:36" ht="18.45" customHeight="1" x14ac:dyDescent="0.3">
      <c r="A40" s="174" t="str">
        <f>Table5[[#This Row],[Tariff]]&amp;Table5[[#This Row],[Transmission zone]]&amp;Table5[[#This Row],[Voltage]]&amp;Table5[[#This Row],[Customer category]]</f>
        <v>Municflex&gt; 300km and ≤ 600km≥ 66kV &amp; ≤ 132kV≤ 100 kVA</v>
      </c>
      <c r="B40" s="174" t="s">
        <v>103</v>
      </c>
      <c r="C40" s="188" t="s">
        <v>95</v>
      </c>
      <c r="D40" s="179" t="s">
        <v>14</v>
      </c>
      <c r="E40" s="180" t="s">
        <v>29</v>
      </c>
      <c r="F40" s="323">
        <v>634.86</v>
      </c>
      <c r="G40" s="323">
        <v>158.72</v>
      </c>
      <c r="H40" s="323">
        <v>105.81</v>
      </c>
      <c r="I40" s="323">
        <v>263.47000000000003</v>
      </c>
      <c r="J40" s="323">
        <v>148.13999999999999</v>
      </c>
      <c r="K40" s="323">
        <v>105.81</v>
      </c>
      <c r="L40" s="190">
        <v>20.93</v>
      </c>
      <c r="M40" s="190">
        <v>6.46</v>
      </c>
      <c r="N40" s="325">
        <v>9.6</v>
      </c>
      <c r="O40" s="182">
        <v>0.37</v>
      </c>
      <c r="P40" s="327">
        <v>16.239999999999998</v>
      </c>
      <c r="Q40" s="327">
        <v>9.6</v>
      </c>
      <c r="R40" s="327">
        <v>2.23</v>
      </c>
      <c r="S40" s="197">
        <v>13.96</v>
      </c>
      <c r="T40" s="194">
        <v>0.75</v>
      </c>
      <c r="U40" s="182">
        <v>5.0199999999999996</v>
      </c>
      <c r="V40" s="182">
        <v>32.200000000000003</v>
      </c>
      <c r="W40" s="328">
        <v>0</v>
      </c>
    </row>
    <row r="41" spans="1:36" ht="14.4" x14ac:dyDescent="0.3">
      <c r="A41" s="174" t="str">
        <f>Table5[[#This Row],[Tariff]]&amp;Table5[[#This Row],[Transmission zone]]&amp;Table5[[#This Row],[Voltage]]&amp;Table5[[#This Row],[Customer category]]</f>
        <v>Municflex&gt; 300km and ≤ 600km&gt; 132kV*≤ 100 kVA</v>
      </c>
      <c r="B41" s="174" t="s">
        <v>103</v>
      </c>
      <c r="C41" s="188" t="s">
        <v>95</v>
      </c>
      <c r="D41" s="179" t="s">
        <v>15</v>
      </c>
      <c r="E41" s="180" t="s">
        <v>29</v>
      </c>
      <c r="F41" s="324">
        <v>592</v>
      </c>
      <c r="G41" s="324">
        <v>148</v>
      </c>
      <c r="H41" s="324">
        <v>98.66</v>
      </c>
      <c r="I41" s="324">
        <v>245.68</v>
      </c>
      <c r="J41" s="324">
        <v>138.13999999999999</v>
      </c>
      <c r="K41" s="324">
        <v>98.66</v>
      </c>
      <c r="L41" s="193">
        <v>19.510000000000002</v>
      </c>
      <c r="M41" s="193">
        <v>7.14</v>
      </c>
      <c r="N41" s="326">
        <v>16.760000000000002</v>
      </c>
      <c r="O41" s="182">
        <v>0.35</v>
      </c>
      <c r="P41" s="327">
        <v>0</v>
      </c>
      <c r="Q41" s="327">
        <v>0</v>
      </c>
      <c r="R41" s="327">
        <v>2.23</v>
      </c>
      <c r="S41" s="197">
        <v>13.96</v>
      </c>
      <c r="T41" s="194">
        <v>0.75</v>
      </c>
      <c r="U41" s="182">
        <v>5.0199999999999996</v>
      </c>
      <c r="V41" s="182">
        <v>32.200000000000003</v>
      </c>
      <c r="W41" s="328">
        <v>0</v>
      </c>
    </row>
    <row r="42" spans="1:36" ht="20.25" customHeight="1" x14ac:dyDescent="0.3">
      <c r="A42" s="174" t="str">
        <f>Table5[[#This Row],[Tariff]]&amp;Table5[[#This Row],[Transmission zone]]&amp;Table5[[#This Row],[Voltage]]&amp;Table5[[#This Row],[Customer category]]</f>
        <v>Municflex&gt; 600km and ≤ 900km&lt; 500V≤ 100 kVA</v>
      </c>
      <c r="B42" s="174" t="s">
        <v>103</v>
      </c>
      <c r="C42" s="188" t="s">
        <v>96</v>
      </c>
      <c r="D42" s="179" t="s">
        <v>12</v>
      </c>
      <c r="E42" s="180" t="s">
        <v>29</v>
      </c>
      <c r="F42" s="323">
        <v>713.61</v>
      </c>
      <c r="G42" s="323">
        <v>178.39</v>
      </c>
      <c r="H42" s="323">
        <v>118.96</v>
      </c>
      <c r="I42" s="323">
        <v>296.2</v>
      </c>
      <c r="J42" s="323">
        <v>166.52</v>
      </c>
      <c r="K42" s="323">
        <v>118.97</v>
      </c>
      <c r="L42" s="190">
        <v>23.29</v>
      </c>
      <c r="M42" s="190">
        <v>3.33</v>
      </c>
      <c r="N42" s="325">
        <v>11.13</v>
      </c>
      <c r="O42" s="182">
        <v>0.41</v>
      </c>
      <c r="P42" s="327">
        <v>40.35</v>
      </c>
      <c r="Q42" s="327">
        <v>49.15</v>
      </c>
      <c r="R42" s="327">
        <v>0</v>
      </c>
      <c r="S42" s="197">
        <v>13.96</v>
      </c>
      <c r="T42" s="194">
        <v>0.75</v>
      </c>
      <c r="U42" s="182">
        <v>5.0199999999999996</v>
      </c>
      <c r="V42" s="182">
        <v>32.200000000000003</v>
      </c>
      <c r="W42" s="328">
        <v>0</v>
      </c>
    </row>
    <row r="43" spans="1:36" ht="20.25" customHeight="1" x14ac:dyDescent="0.3">
      <c r="A43" s="174" t="str">
        <f>Table5[[#This Row],[Tariff]]&amp;Table5[[#This Row],[Transmission zone]]&amp;Table5[[#This Row],[Voltage]]&amp;Table5[[#This Row],[Customer category]]</f>
        <v>Municflex&gt; 600km and ≤ 900km≥ 500V &amp; &lt; 66kV≤ 100 kVA</v>
      </c>
      <c r="B43" s="174" t="s">
        <v>103</v>
      </c>
      <c r="C43" s="188" t="s">
        <v>96</v>
      </c>
      <c r="D43" s="179" t="s">
        <v>13</v>
      </c>
      <c r="E43" s="180" t="s">
        <v>29</v>
      </c>
      <c r="F43" s="324">
        <v>692.19</v>
      </c>
      <c r="G43" s="324">
        <v>173.06</v>
      </c>
      <c r="H43" s="324">
        <v>115.39</v>
      </c>
      <c r="I43" s="324">
        <v>287.27999999999997</v>
      </c>
      <c r="J43" s="324">
        <v>161.51</v>
      </c>
      <c r="K43" s="324">
        <v>115.39</v>
      </c>
      <c r="L43" s="193">
        <v>22.59</v>
      </c>
      <c r="M43" s="193">
        <v>7.71</v>
      </c>
      <c r="N43" s="326">
        <v>10.65</v>
      </c>
      <c r="O43" s="182">
        <v>0.4</v>
      </c>
      <c r="P43" s="327">
        <v>36.97</v>
      </c>
      <c r="Q43" s="327">
        <v>24.67</v>
      </c>
      <c r="R43" s="327">
        <v>0</v>
      </c>
      <c r="S43" s="197">
        <v>13.96</v>
      </c>
      <c r="T43" s="194">
        <v>0.75</v>
      </c>
      <c r="U43" s="182">
        <v>5.0199999999999996</v>
      </c>
      <c r="V43" s="182">
        <v>32.200000000000003</v>
      </c>
      <c r="W43" s="328">
        <v>0</v>
      </c>
    </row>
    <row r="44" spans="1:36" ht="20.25" customHeight="1" x14ac:dyDescent="0.3">
      <c r="A44" s="174" t="str">
        <f>Table5[[#This Row],[Tariff]]&amp;Table5[[#This Row],[Transmission zone]]&amp;Table5[[#This Row],[Voltage]]&amp;Table5[[#This Row],[Customer category]]</f>
        <v>Municflex&gt; 600km and ≤ 900km≥ 66kV &amp; ≤ 132kV≤ 100 kVA</v>
      </c>
      <c r="B44" s="174" t="s">
        <v>103</v>
      </c>
      <c r="C44" s="188" t="s">
        <v>96</v>
      </c>
      <c r="D44" s="179" t="s">
        <v>14</v>
      </c>
      <c r="E44" s="180" t="s">
        <v>29</v>
      </c>
      <c r="F44" s="323">
        <v>641.14</v>
      </c>
      <c r="G44" s="323">
        <v>160.29</v>
      </c>
      <c r="H44" s="323">
        <v>106.86</v>
      </c>
      <c r="I44" s="323">
        <v>266.08999999999997</v>
      </c>
      <c r="J44" s="323">
        <v>149.6</v>
      </c>
      <c r="K44" s="323">
        <v>106.86</v>
      </c>
      <c r="L44" s="190">
        <v>20.93</v>
      </c>
      <c r="M44" s="190">
        <v>6.46</v>
      </c>
      <c r="N44" s="325">
        <v>9.68</v>
      </c>
      <c r="O44" s="182">
        <v>0.37</v>
      </c>
      <c r="P44" s="327">
        <v>16.239999999999998</v>
      </c>
      <c r="Q44" s="327">
        <v>9.6</v>
      </c>
      <c r="R44" s="327">
        <v>2.23</v>
      </c>
      <c r="S44" s="197">
        <v>13.96</v>
      </c>
      <c r="T44" s="194">
        <v>0.75</v>
      </c>
      <c r="U44" s="182">
        <v>5.0199999999999996</v>
      </c>
      <c r="V44" s="182">
        <v>32.200000000000003</v>
      </c>
      <c r="W44" s="328">
        <v>0</v>
      </c>
    </row>
    <row r="45" spans="1:36" ht="20.25" customHeight="1" x14ac:dyDescent="0.3">
      <c r="A45" s="174" t="str">
        <f>Table5[[#This Row],[Tariff]]&amp;Table5[[#This Row],[Transmission zone]]&amp;Table5[[#This Row],[Voltage]]&amp;Table5[[#This Row],[Customer category]]</f>
        <v>Municflex&gt; 600km and ≤ 900km&gt; 132kV*≤ 100 kVA</v>
      </c>
      <c r="B45" s="174" t="s">
        <v>103</v>
      </c>
      <c r="C45" s="188" t="s">
        <v>96</v>
      </c>
      <c r="D45" s="179" t="s">
        <v>15</v>
      </c>
      <c r="E45" s="180" t="s">
        <v>29</v>
      </c>
      <c r="F45" s="324">
        <v>597.86</v>
      </c>
      <c r="G45" s="324">
        <v>149.47</v>
      </c>
      <c r="H45" s="324">
        <v>99.64</v>
      </c>
      <c r="I45" s="324">
        <v>248.12</v>
      </c>
      <c r="J45" s="324">
        <v>139.51</v>
      </c>
      <c r="K45" s="324">
        <v>99.64</v>
      </c>
      <c r="L45" s="193">
        <v>19.510000000000002</v>
      </c>
      <c r="M45" s="193">
        <v>7.14</v>
      </c>
      <c r="N45" s="326">
        <v>16.920000000000002</v>
      </c>
      <c r="O45" s="182">
        <v>0.35</v>
      </c>
      <c r="P45" s="327">
        <v>0</v>
      </c>
      <c r="Q45" s="327">
        <v>0</v>
      </c>
      <c r="R45" s="327">
        <v>2.23</v>
      </c>
      <c r="S45" s="197">
        <v>13.96</v>
      </c>
      <c r="T45" s="194">
        <v>0.75</v>
      </c>
      <c r="U45" s="182">
        <v>5.0199999999999996</v>
      </c>
      <c r="V45" s="182">
        <v>32.200000000000003</v>
      </c>
      <c r="W45" s="328">
        <v>0</v>
      </c>
    </row>
    <row r="46" spans="1:36" ht="14.4" x14ac:dyDescent="0.3">
      <c r="A46" s="174" t="str">
        <f>Table5[[#This Row],[Tariff]]&amp;Table5[[#This Row],[Transmission zone]]&amp;Table5[[#This Row],[Voltage]]&amp;Table5[[#This Row],[Customer category]]</f>
        <v>Municflex&gt; 900km&lt; 500V≤ 100 kVA</v>
      </c>
      <c r="B46" s="174" t="s">
        <v>103</v>
      </c>
      <c r="C46" s="188" t="s">
        <v>18</v>
      </c>
      <c r="D46" s="179" t="s">
        <v>12</v>
      </c>
      <c r="E46" s="180" t="s">
        <v>29</v>
      </c>
      <c r="F46" s="323">
        <v>721.57</v>
      </c>
      <c r="G46" s="323">
        <v>180.39</v>
      </c>
      <c r="H46" s="323">
        <v>120.26</v>
      </c>
      <c r="I46" s="323">
        <v>299.44</v>
      </c>
      <c r="J46" s="323">
        <v>168.37</v>
      </c>
      <c r="K46" s="323">
        <v>120.26</v>
      </c>
      <c r="L46" s="190">
        <v>23.32</v>
      </c>
      <c r="M46" s="190">
        <v>3.33</v>
      </c>
      <c r="N46" s="325">
        <v>11.23</v>
      </c>
      <c r="O46" s="182">
        <v>0.41</v>
      </c>
      <c r="P46" s="327">
        <v>40.35</v>
      </c>
      <c r="Q46" s="327">
        <v>49.15</v>
      </c>
      <c r="R46" s="327">
        <v>0</v>
      </c>
      <c r="S46" s="197">
        <v>13.96</v>
      </c>
      <c r="T46" s="194">
        <v>0.75</v>
      </c>
      <c r="U46" s="182">
        <v>5.0199999999999996</v>
      </c>
      <c r="V46" s="182">
        <v>32.200000000000003</v>
      </c>
      <c r="W46" s="328">
        <v>0</v>
      </c>
    </row>
    <row r="47" spans="1:36" ht="14.4" x14ac:dyDescent="0.3">
      <c r="A47" s="174" t="str">
        <f>Table5[[#This Row],[Tariff]]&amp;Table5[[#This Row],[Transmission zone]]&amp;Table5[[#This Row],[Voltage]]&amp;Table5[[#This Row],[Customer category]]</f>
        <v>Municflex&gt; 900km≥ 500V &amp; &lt; 66kV≤ 100 kVA</v>
      </c>
      <c r="B47" s="174" t="s">
        <v>103</v>
      </c>
      <c r="C47" s="188" t="s">
        <v>18</v>
      </c>
      <c r="D47" s="179" t="s">
        <v>13</v>
      </c>
      <c r="E47" s="180" t="s">
        <v>29</v>
      </c>
      <c r="F47" s="324">
        <v>698.76</v>
      </c>
      <c r="G47" s="324">
        <v>174.68</v>
      </c>
      <c r="H47" s="324">
        <v>116.47</v>
      </c>
      <c r="I47" s="324">
        <v>289.98</v>
      </c>
      <c r="J47" s="324">
        <v>163.04</v>
      </c>
      <c r="K47" s="324">
        <v>116.47</v>
      </c>
      <c r="L47" s="193">
        <v>22.59</v>
      </c>
      <c r="M47" s="193">
        <v>7.71</v>
      </c>
      <c r="N47" s="326">
        <v>10.75</v>
      </c>
      <c r="O47" s="182">
        <v>0.4</v>
      </c>
      <c r="P47" s="327">
        <v>36.97</v>
      </c>
      <c r="Q47" s="327">
        <v>24.67</v>
      </c>
      <c r="R47" s="327">
        <v>0</v>
      </c>
      <c r="S47" s="197">
        <v>13.96</v>
      </c>
      <c r="T47" s="194">
        <v>0.75</v>
      </c>
      <c r="U47" s="182">
        <v>5.0199999999999996</v>
      </c>
      <c r="V47" s="182">
        <v>32.200000000000003</v>
      </c>
      <c r="W47" s="328">
        <v>0</v>
      </c>
    </row>
    <row r="48" spans="1:36" ht="14.4" x14ac:dyDescent="0.3">
      <c r="A48" s="174" t="str">
        <f>Table5[[#This Row],[Tariff]]&amp;Table5[[#This Row],[Transmission zone]]&amp;Table5[[#This Row],[Voltage]]&amp;Table5[[#This Row],[Customer category]]</f>
        <v>Municflex&gt; 900km≥ 66kV &amp; ≤ 132kV≤ 100 kVA</v>
      </c>
      <c r="B48" s="174" t="s">
        <v>103</v>
      </c>
      <c r="C48" s="188" t="s">
        <v>18</v>
      </c>
      <c r="D48" s="179" t="s">
        <v>14</v>
      </c>
      <c r="E48" s="180" t="s">
        <v>29</v>
      </c>
      <c r="F48" s="323">
        <v>647.42999999999995</v>
      </c>
      <c r="G48" s="323">
        <v>161.86000000000001</v>
      </c>
      <c r="H48" s="323">
        <v>107.9</v>
      </c>
      <c r="I48" s="323">
        <v>268.68</v>
      </c>
      <c r="J48" s="323">
        <v>151.07</v>
      </c>
      <c r="K48" s="323">
        <v>107.9</v>
      </c>
      <c r="L48" s="190">
        <v>20.93</v>
      </c>
      <c r="M48" s="190">
        <v>6.46</v>
      </c>
      <c r="N48" s="325">
        <v>9.7899999999999991</v>
      </c>
      <c r="O48" s="182">
        <v>0.37</v>
      </c>
      <c r="P48" s="327">
        <v>16.239999999999998</v>
      </c>
      <c r="Q48" s="327">
        <v>9.6</v>
      </c>
      <c r="R48" s="327">
        <v>2.23</v>
      </c>
      <c r="S48" s="197">
        <v>13.96</v>
      </c>
      <c r="T48" s="194">
        <v>0.75</v>
      </c>
      <c r="U48" s="182">
        <v>5.0199999999999996</v>
      </c>
      <c r="V48" s="182">
        <v>32.200000000000003</v>
      </c>
      <c r="W48" s="328">
        <v>0</v>
      </c>
    </row>
    <row r="49" spans="1:23" ht="14.4" x14ac:dyDescent="0.3">
      <c r="A49" s="174" t="str">
        <f>Table5[[#This Row],[Tariff]]&amp;Table5[[#This Row],[Transmission zone]]&amp;Table5[[#This Row],[Voltage]]&amp;Table5[[#This Row],[Customer category]]</f>
        <v>Municflex&gt; 900km&gt; 132kV*≤ 100 kVA</v>
      </c>
      <c r="B49" s="174" t="s">
        <v>103</v>
      </c>
      <c r="C49" s="188" t="s">
        <v>18</v>
      </c>
      <c r="D49" s="179" t="s">
        <v>15</v>
      </c>
      <c r="E49" s="180" t="s">
        <v>29</v>
      </c>
      <c r="F49" s="324">
        <v>603.72</v>
      </c>
      <c r="G49" s="324">
        <v>150.94</v>
      </c>
      <c r="H49" s="324">
        <v>100.61</v>
      </c>
      <c r="I49" s="324">
        <v>250.55</v>
      </c>
      <c r="J49" s="324">
        <v>140.86000000000001</v>
      </c>
      <c r="K49" s="324">
        <v>100.61</v>
      </c>
      <c r="L49" s="193">
        <v>19.510000000000002</v>
      </c>
      <c r="M49" s="193">
        <v>7.14</v>
      </c>
      <c r="N49" s="326">
        <v>17.100000000000001</v>
      </c>
      <c r="O49" s="182">
        <v>0.35</v>
      </c>
      <c r="P49" s="327">
        <v>0</v>
      </c>
      <c r="Q49" s="327">
        <v>0</v>
      </c>
      <c r="R49" s="327">
        <v>2.23</v>
      </c>
      <c r="S49" s="197">
        <v>13.96</v>
      </c>
      <c r="T49" s="194">
        <v>0.75</v>
      </c>
      <c r="U49" s="182">
        <v>5.0199999999999996</v>
      </c>
      <c r="V49" s="182">
        <v>32.200000000000003</v>
      </c>
      <c r="W49" s="328">
        <v>0</v>
      </c>
    </row>
    <row r="50" spans="1:23" ht="14.4" x14ac:dyDescent="0.3">
      <c r="A50" s="174" t="str">
        <f>Table5[[#This Row],[Tariff]]&amp;Table5[[#This Row],[Transmission zone]]&amp;Table5[[#This Row],[Voltage]]&amp;Table5[[#This Row],[Customer category]]</f>
        <v>Municflex≤ 300km&lt; 500V&gt; 100 kVA &amp; ≤ 500 kVA</v>
      </c>
      <c r="B50" s="174" t="s">
        <v>103</v>
      </c>
      <c r="C50" s="188" t="s">
        <v>11</v>
      </c>
      <c r="D50" s="179" t="s">
        <v>12</v>
      </c>
      <c r="E50" s="180" t="s">
        <v>30</v>
      </c>
      <c r="F50" s="323">
        <v>697.46</v>
      </c>
      <c r="G50" s="323">
        <v>174.34</v>
      </c>
      <c r="H50" s="323">
        <v>116.26</v>
      </c>
      <c r="I50" s="323">
        <v>289.5</v>
      </c>
      <c r="J50" s="323">
        <v>162.75</v>
      </c>
      <c r="K50" s="323">
        <v>116.31</v>
      </c>
      <c r="L50" s="190">
        <v>23.22</v>
      </c>
      <c r="M50" s="190">
        <v>3.33</v>
      </c>
      <c r="N50" s="325">
        <v>10.85</v>
      </c>
      <c r="O50" s="182">
        <v>0.41</v>
      </c>
      <c r="P50" s="182">
        <v>40.35</v>
      </c>
      <c r="Q50" s="182">
        <v>49.15</v>
      </c>
      <c r="R50" s="182">
        <v>0</v>
      </c>
      <c r="S50" s="197">
        <v>65.290000000000006</v>
      </c>
      <c r="T50" s="194">
        <v>12.59</v>
      </c>
      <c r="U50" s="182">
        <v>5.0199999999999996</v>
      </c>
      <c r="V50" s="182">
        <v>32.200000000000003</v>
      </c>
      <c r="W50" s="328">
        <v>0</v>
      </c>
    </row>
    <row r="51" spans="1:23" ht="14.4" x14ac:dyDescent="0.3">
      <c r="A51" s="174" t="str">
        <f>Table5[[#This Row],[Tariff]]&amp;Table5[[#This Row],[Transmission zone]]&amp;Table5[[#This Row],[Voltage]]&amp;Table5[[#This Row],[Customer category]]</f>
        <v>Municflex≤ 300km≥ 500V &amp; &lt; 66kV&gt; 100 kVA &amp; ≤ 500 kVA</v>
      </c>
      <c r="B51" s="174" t="s">
        <v>103</v>
      </c>
      <c r="C51" s="188" t="s">
        <v>11</v>
      </c>
      <c r="D51" s="179" t="s">
        <v>13</v>
      </c>
      <c r="E51" s="180" t="s">
        <v>30</v>
      </c>
      <c r="F51" s="324">
        <v>677.39</v>
      </c>
      <c r="G51" s="324">
        <v>169.34</v>
      </c>
      <c r="H51" s="324">
        <v>112.9</v>
      </c>
      <c r="I51" s="324">
        <v>281.12</v>
      </c>
      <c r="J51" s="324">
        <v>158.05000000000001</v>
      </c>
      <c r="K51" s="324">
        <v>112.9</v>
      </c>
      <c r="L51" s="193">
        <v>22.55</v>
      </c>
      <c r="M51" s="193">
        <v>7.71</v>
      </c>
      <c r="N51" s="326">
        <v>10.41</v>
      </c>
      <c r="O51" s="182">
        <v>0.4</v>
      </c>
      <c r="P51" s="327">
        <v>36.97</v>
      </c>
      <c r="Q51" s="327">
        <v>24.67</v>
      </c>
      <c r="R51" s="327">
        <v>0</v>
      </c>
      <c r="S51" s="197">
        <v>65.290000000000006</v>
      </c>
      <c r="T51" s="194">
        <v>12.59</v>
      </c>
      <c r="U51" s="182">
        <v>5.0199999999999996</v>
      </c>
      <c r="V51" s="182">
        <v>32.200000000000003</v>
      </c>
      <c r="W51" s="328">
        <v>0</v>
      </c>
    </row>
    <row r="52" spans="1:23" ht="14.4" x14ac:dyDescent="0.3">
      <c r="A52" s="174" t="str">
        <f>Table5[[#This Row],[Tariff]]&amp;Table5[[#This Row],[Transmission zone]]&amp;Table5[[#This Row],[Voltage]]&amp;Table5[[#This Row],[Customer category]]</f>
        <v>Municflex≤ 300km≥ 66kV &amp; ≤ 132kV&gt; 100 kVA &amp; ≤ 500 kVA</v>
      </c>
      <c r="B52" s="174" t="s">
        <v>103</v>
      </c>
      <c r="C52" s="188" t="s">
        <v>11</v>
      </c>
      <c r="D52" s="179" t="s">
        <v>14</v>
      </c>
      <c r="E52" s="180" t="s">
        <v>30</v>
      </c>
      <c r="F52" s="323">
        <v>628.57000000000005</v>
      </c>
      <c r="G52" s="323">
        <v>157.13999999999999</v>
      </c>
      <c r="H52" s="323">
        <v>104.75</v>
      </c>
      <c r="I52" s="323">
        <v>260.87</v>
      </c>
      <c r="J52" s="323">
        <v>146.68</v>
      </c>
      <c r="K52" s="323">
        <v>104.75</v>
      </c>
      <c r="L52" s="190">
        <v>20.93</v>
      </c>
      <c r="M52" s="190">
        <v>6.46</v>
      </c>
      <c r="N52" s="325">
        <v>9.5</v>
      </c>
      <c r="O52" s="182">
        <v>0.37</v>
      </c>
      <c r="P52" s="327">
        <v>16.239999999999998</v>
      </c>
      <c r="Q52" s="327">
        <v>9.6</v>
      </c>
      <c r="R52" s="327">
        <v>2.23</v>
      </c>
      <c r="S52" s="197">
        <v>65.290000000000006</v>
      </c>
      <c r="T52" s="194">
        <v>12.59</v>
      </c>
      <c r="U52" s="182">
        <v>5.0199999999999996</v>
      </c>
      <c r="V52" s="182">
        <v>32.200000000000003</v>
      </c>
      <c r="W52" s="328">
        <v>0</v>
      </c>
    </row>
    <row r="53" spans="1:23" ht="14.4" x14ac:dyDescent="0.3">
      <c r="A53" s="174" t="str">
        <f>Table5[[#This Row],[Tariff]]&amp;Table5[[#This Row],[Transmission zone]]&amp;Table5[[#This Row],[Voltage]]&amp;Table5[[#This Row],[Customer category]]</f>
        <v>Municflex≤ 300km&gt; 132kV*&gt; 100 kVA &amp; ≤ 500 kVA</v>
      </c>
      <c r="B53" s="174" t="s">
        <v>103</v>
      </c>
      <c r="C53" s="188" t="s">
        <v>11</v>
      </c>
      <c r="D53" s="179" t="s">
        <v>15</v>
      </c>
      <c r="E53" s="180" t="s">
        <v>30</v>
      </c>
      <c r="F53" s="324">
        <v>586.13</v>
      </c>
      <c r="G53" s="324">
        <v>146.54</v>
      </c>
      <c r="H53" s="324">
        <v>97.69</v>
      </c>
      <c r="I53" s="324">
        <v>243.26</v>
      </c>
      <c r="J53" s="324">
        <v>136.77000000000001</v>
      </c>
      <c r="K53" s="324">
        <v>97.69</v>
      </c>
      <c r="L53" s="193">
        <v>19.510000000000002</v>
      </c>
      <c r="M53" s="193">
        <v>7.14</v>
      </c>
      <c r="N53" s="326">
        <v>16.59</v>
      </c>
      <c r="O53" s="182">
        <v>0.35</v>
      </c>
      <c r="P53" s="327">
        <v>0</v>
      </c>
      <c r="Q53" s="327">
        <v>0</v>
      </c>
      <c r="R53" s="327">
        <v>2.23</v>
      </c>
      <c r="S53" s="197">
        <v>65.290000000000006</v>
      </c>
      <c r="T53" s="194">
        <v>12.59</v>
      </c>
      <c r="U53" s="182">
        <v>5.0199999999999996</v>
      </c>
      <c r="V53" s="182">
        <v>32.200000000000003</v>
      </c>
      <c r="W53" s="328">
        <v>0</v>
      </c>
    </row>
    <row r="54" spans="1:23" ht="14.4" x14ac:dyDescent="0.3">
      <c r="A54" s="174" t="str">
        <f>Table5[[#This Row],[Tariff]]&amp;Table5[[#This Row],[Transmission zone]]&amp;Table5[[#This Row],[Voltage]]&amp;Table5[[#This Row],[Customer category]]</f>
        <v>Municflex&gt; 300km and ≤ 600km&lt; 500V&gt; 100 kVA &amp; ≤ 500 kVA</v>
      </c>
      <c r="B54" s="174" t="s">
        <v>103</v>
      </c>
      <c r="C54" s="188" t="s">
        <v>95</v>
      </c>
      <c r="D54" s="179" t="s">
        <v>12</v>
      </c>
      <c r="E54" s="180" t="s">
        <v>30</v>
      </c>
      <c r="F54" s="323">
        <v>706.96</v>
      </c>
      <c r="G54" s="323">
        <v>176.75</v>
      </c>
      <c r="H54" s="323">
        <v>117.84</v>
      </c>
      <c r="I54" s="323">
        <v>293.41000000000003</v>
      </c>
      <c r="J54" s="323">
        <v>164.98</v>
      </c>
      <c r="K54" s="323">
        <v>117.84</v>
      </c>
      <c r="L54" s="190">
        <v>23.3</v>
      </c>
      <c r="M54" s="190">
        <v>3.33</v>
      </c>
      <c r="N54" s="325">
        <v>11.01</v>
      </c>
      <c r="O54" s="182">
        <v>0.41</v>
      </c>
      <c r="P54" s="327">
        <v>40.35</v>
      </c>
      <c r="Q54" s="327">
        <v>49.15</v>
      </c>
      <c r="R54" s="327">
        <v>0</v>
      </c>
      <c r="S54" s="197">
        <v>65.290000000000006</v>
      </c>
      <c r="T54" s="194">
        <v>12.59</v>
      </c>
      <c r="U54" s="182">
        <v>5.0199999999999996</v>
      </c>
      <c r="V54" s="182">
        <v>32.200000000000003</v>
      </c>
      <c r="W54" s="328">
        <v>0</v>
      </c>
    </row>
    <row r="55" spans="1:23" ht="14.4" x14ac:dyDescent="0.3">
      <c r="A55" s="174" t="str">
        <f>Table5[[#This Row],[Tariff]]&amp;Table5[[#This Row],[Transmission zone]]&amp;Table5[[#This Row],[Voltage]]&amp;Table5[[#This Row],[Customer category]]</f>
        <v>Municflex&gt; 300km and ≤ 600km≥ 500V &amp; &lt; 66kV&gt; 100 kVA &amp; ≤ 500 kVA</v>
      </c>
      <c r="B55" s="174" t="s">
        <v>103</v>
      </c>
      <c r="C55" s="188" t="s">
        <v>95</v>
      </c>
      <c r="D55" s="179" t="s">
        <v>13</v>
      </c>
      <c r="E55" s="180" t="s">
        <v>30</v>
      </c>
      <c r="F55" s="324">
        <v>685.15</v>
      </c>
      <c r="G55" s="324">
        <v>171.3</v>
      </c>
      <c r="H55" s="324">
        <v>114.21</v>
      </c>
      <c r="I55" s="324">
        <v>284.33999999999997</v>
      </c>
      <c r="J55" s="324">
        <v>159.88</v>
      </c>
      <c r="K55" s="324">
        <v>114.21</v>
      </c>
      <c r="L55" s="193">
        <v>22.59</v>
      </c>
      <c r="M55" s="193">
        <v>7.71</v>
      </c>
      <c r="N55" s="326">
        <v>10.54</v>
      </c>
      <c r="O55" s="182">
        <v>0.4</v>
      </c>
      <c r="P55" s="327">
        <v>36.97</v>
      </c>
      <c r="Q55" s="327">
        <v>24.67</v>
      </c>
      <c r="R55" s="327">
        <v>0</v>
      </c>
      <c r="S55" s="197">
        <v>65.290000000000006</v>
      </c>
      <c r="T55" s="194">
        <v>12.59</v>
      </c>
      <c r="U55" s="182">
        <v>5.0199999999999996</v>
      </c>
      <c r="V55" s="182">
        <v>32.200000000000003</v>
      </c>
      <c r="W55" s="328">
        <v>0</v>
      </c>
    </row>
    <row r="56" spans="1:23" ht="14.4" x14ac:dyDescent="0.3">
      <c r="A56" s="174" t="str">
        <f>Table5[[#This Row],[Tariff]]&amp;Table5[[#This Row],[Transmission zone]]&amp;Table5[[#This Row],[Voltage]]&amp;Table5[[#This Row],[Customer category]]</f>
        <v>Municflex&gt; 300km and ≤ 600km≥ 66kV &amp; ≤ 132kV&gt; 100 kVA &amp; ≤ 500 kVA</v>
      </c>
      <c r="B56" s="174" t="s">
        <v>103</v>
      </c>
      <c r="C56" s="188" t="s">
        <v>95</v>
      </c>
      <c r="D56" s="179" t="s">
        <v>14</v>
      </c>
      <c r="E56" s="180" t="s">
        <v>30</v>
      </c>
      <c r="F56" s="323">
        <v>634.86</v>
      </c>
      <c r="G56" s="323">
        <v>158.72</v>
      </c>
      <c r="H56" s="323">
        <v>105.81</v>
      </c>
      <c r="I56" s="323">
        <v>263.47000000000003</v>
      </c>
      <c r="J56" s="323">
        <v>148.13999999999999</v>
      </c>
      <c r="K56" s="323">
        <v>105.81</v>
      </c>
      <c r="L56" s="190">
        <v>20.93</v>
      </c>
      <c r="M56" s="190">
        <v>6.46</v>
      </c>
      <c r="N56" s="325">
        <v>9.6</v>
      </c>
      <c r="O56" s="182">
        <v>0.37</v>
      </c>
      <c r="P56" s="327">
        <v>16.239999999999998</v>
      </c>
      <c r="Q56" s="327">
        <v>9.6</v>
      </c>
      <c r="R56" s="327">
        <v>2.23</v>
      </c>
      <c r="S56" s="197">
        <v>65.290000000000006</v>
      </c>
      <c r="T56" s="194">
        <v>12.59</v>
      </c>
      <c r="U56" s="182">
        <v>5.0199999999999996</v>
      </c>
      <c r="V56" s="182">
        <v>32.200000000000003</v>
      </c>
      <c r="W56" s="328">
        <v>0</v>
      </c>
    </row>
    <row r="57" spans="1:23" ht="14.4" x14ac:dyDescent="0.3">
      <c r="A57" s="174" t="str">
        <f>Table5[[#This Row],[Tariff]]&amp;Table5[[#This Row],[Transmission zone]]&amp;Table5[[#This Row],[Voltage]]&amp;Table5[[#This Row],[Customer category]]</f>
        <v>Municflex&gt; 300km and ≤ 600km&gt; 132kV*&gt; 100 kVA &amp; ≤ 500 kVA</v>
      </c>
      <c r="B57" s="174" t="s">
        <v>103</v>
      </c>
      <c r="C57" s="188" t="s">
        <v>95</v>
      </c>
      <c r="D57" s="179" t="s">
        <v>15</v>
      </c>
      <c r="E57" s="180" t="s">
        <v>30</v>
      </c>
      <c r="F57" s="324">
        <v>592</v>
      </c>
      <c r="G57" s="324">
        <v>148</v>
      </c>
      <c r="H57" s="324">
        <v>98.66</v>
      </c>
      <c r="I57" s="324">
        <v>245.68</v>
      </c>
      <c r="J57" s="324">
        <v>138.13999999999999</v>
      </c>
      <c r="K57" s="324">
        <v>98.66</v>
      </c>
      <c r="L57" s="193">
        <v>19.510000000000002</v>
      </c>
      <c r="M57" s="193">
        <v>7.14</v>
      </c>
      <c r="N57" s="326">
        <v>16.760000000000002</v>
      </c>
      <c r="O57" s="182">
        <v>0.35</v>
      </c>
      <c r="P57" s="327">
        <v>0</v>
      </c>
      <c r="Q57" s="327">
        <v>0</v>
      </c>
      <c r="R57" s="327">
        <v>2.23</v>
      </c>
      <c r="S57" s="197">
        <v>65.290000000000006</v>
      </c>
      <c r="T57" s="194">
        <v>12.59</v>
      </c>
      <c r="U57" s="182">
        <v>5.0199999999999996</v>
      </c>
      <c r="V57" s="182">
        <v>32.200000000000003</v>
      </c>
      <c r="W57" s="328">
        <v>0</v>
      </c>
    </row>
    <row r="58" spans="1:23" ht="14.4" x14ac:dyDescent="0.3">
      <c r="A58" s="174" t="str">
        <f>Table5[[#This Row],[Tariff]]&amp;Table5[[#This Row],[Transmission zone]]&amp;Table5[[#This Row],[Voltage]]&amp;Table5[[#This Row],[Customer category]]</f>
        <v>Municflex&gt; 600km and ≤ 900km&lt; 500V&gt; 100 kVA &amp; ≤ 500 kVA</v>
      </c>
      <c r="B58" s="174" t="s">
        <v>103</v>
      </c>
      <c r="C58" s="188" t="s">
        <v>96</v>
      </c>
      <c r="D58" s="179" t="s">
        <v>12</v>
      </c>
      <c r="E58" s="180" t="s">
        <v>30</v>
      </c>
      <c r="F58" s="323">
        <v>713.61</v>
      </c>
      <c r="G58" s="323">
        <v>178.39</v>
      </c>
      <c r="H58" s="323">
        <v>118.96</v>
      </c>
      <c r="I58" s="323">
        <v>296.2</v>
      </c>
      <c r="J58" s="323">
        <v>166.52</v>
      </c>
      <c r="K58" s="323">
        <v>118.97</v>
      </c>
      <c r="L58" s="190">
        <v>23.29</v>
      </c>
      <c r="M58" s="190">
        <v>3.33</v>
      </c>
      <c r="N58" s="325">
        <v>11.13</v>
      </c>
      <c r="O58" s="182">
        <v>0.41</v>
      </c>
      <c r="P58" s="327">
        <v>40.35</v>
      </c>
      <c r="Q58" s="327">
        <v>49.15</v>
      </c>
      <c r="R58" s="327">
        <v>0</v>
      </c>
      <c r="S58" s="197">
        <v>65.290000000000006</v>
      </c>
      <c r="T58" s="194">
        <v>12.59</v>
      </c>
      <c r="U58" s="182">
        <v>5.0199999999999996</v>
      </c>
      <c r="V58" s="182">
        <v>32.200000000000003</v>
      </c>
      <c r="W58" s="328">
        <v>0</v>
      </c>
    </row>
    <row r="59" spans="1:23" ht="14.4" x14ac:dyDescent="0.3">
      <c r="A59" s="174" t="str">
        <f>Table5[[#This Row],[Tariff]]&amp;Table5[[#This Row],[Transmission zone]]&amp;Table5[[#This Row],[Voltage]]&amp;Table5[[#This Row],[Customer category]]</f>
        <v>Municflex&gt; 600km and ≤ 900km≥ 500V &amp; &lt; 66kV&gt; 100 kVA &amp; ≤ 500 kVA</v>
      </c>
      <c r="B59" s="174" t="s">
        <v>103</v>
      </c>
      <c r="C59" s="188" t="s">
        <v>96</v>
      </c>
      <c r="D59" s="179" t="s">
        <v>13</v>
      </c>
      <c r="E59" s="180" t="s">
        <v>30</v>
      </c>
      <c r="F59" s="324">
        <v>692.19</v>
      </c>
      <c r="G59" s="324">
        <v>173.06</v>
      </c>
      <c r="H59" s="324">
        <v>115.39</v>
      </c>
      <c r="I59" s="324">
        <v>287.27999999999997</v>
      </c>
      <c r="J59" s="324">
        <v>161.51</v>
      </c>
      <c r="K59" s="324">
        <v>115.39</v>
      </c>
      <c r="L59" s="193">
        <v>22.59</v>
      </c>
      <c r="M59" s="193">
        <v>7.71</v>
      </c>
      <c r="N59" s="326">
        <v>10.65</v>
      </c>
      <c r="O59" s="182">
        <v>0.4</v>
      </c>
      <c r="P59" s="327">
        <v>36.97</v>
      </c>
      <c r="Q59" s="327">
        <v>24.67</v>
      </c>
      <c r="R59" s="327">
        <v>0</v>
      </c>
      <c r="S59" s="197">
        <v>65.290000000000006</v>
      </c>
      <c r="T59" s="194">
        <v>12.59</v>
      </c>
      <c r="U59" s="182">
        <v>5.0199999999999996</v>
      </c>
      <c r="V59" s="182">
        <v>32.200000000000003</v>
      </c>
      <c r="W59" s="328">
        <v>0</v>
      </c>
    </row>
    <row r="60" spans="1:23" ht="14.4" x14ac:dyDescent="0.3">
      <c r="A60" s="174" t="str">
        <f>Table5[[#This Row],[Tariff]]&amp;Table5[[#This Row],[Transmission zone]]&amp;Table5[[#This Row],[Voltage]]&amp;Table5[[#This Row],[Customer category]]</f>
        <v>Municflex&gt; 600km and ≤ 900km≥ 66kV &amp; ≤ 132kV&gt; 100 kVA &amp; ≤ 500 kVA</v>
      </c>
      <c r="B60" s="174" t="s">
        <v>103</v>
      </c>
      <c r="C60" s="188" t="s">
        <v>96</v>
      </c>
      <c r="D60" s="179" t="s">
        <v>14</v>
      </c>
      <c r="E60" s="180" t="s">
        <v>30</v>
      </c>
      <c r="F60" s="323">
        <v>641.14</v>
      </c>
      <c r="G60" s="323">
        <v>160.29</v>
      </c>
      <c r="H60" s="323">
        <v>106.86</v>
      </c>
      <c r="I60" s="323">
        <v>266.08999999999997</v>
      </c>
      <c r="J60" s="323">
        <v>149.6</v>
      </c>
      <c r="K60" s="323">
        <v>106.86</v>
      </c>
      <c r="L60" s="190">
        <v>20.93</v>
      </c>
      <c r="M60" s="190">
        <v>6.46</v>
      </c>
      <c r="N60" s="325">
        <v>9.68</v>
      </c>
      <c r="O60" s="182">
        <v>0.37</v>
      </c>
      <c r="P60" s="327">
        <v>16.239999999999998</v>
      </c>
      <c r="Q60" s="327">
        <v>9.6</v>
      </c>
      <c r="R60" s="327">
        <v>2.23</v>
      </c>
      <c r="S60" s="197">
        <v>65.290000000000006</v>
      </c>
      <c r="T60" s="194">
        <v>12.59</v>
      </c>
      <c r="U60" s="182">
        <v>5.0199999999999996</v>
      </c>
      <c r="V60" s="182">
        <v>32.200000000000003</v>
      </c>
      <c r="W60" s="328">
        <v>0</v>
      </c>
    </row>
    <row r="61" spans="1:23" ht="14.4" x14ac:dyDescent="0.3">
      <c r="A61" s="174" t="str">
        <f>Table5[[#This Row],[Tariff]]&amp;Table5[[#This Row],[Transmission zone]]&amp;Table5[[#This Row],[Voltage]]&amp;Table5[[#This Row],[Customer category]]</f>
        <v>Municflex&gt; 600km and ≤ 900km&gt; 132kV*&gt; 100 kVA &amp; ≤ 500 kVA</v>
      </c>
      <c r="B61" s="174" t="s">
        <v>103</v>
      </c>
      <c r="C61" s="188" t="s">
        <v>96</v>
      </c>
      <c r="D61" s="179" t="s">
        <v>15</v>
      </c>
      <c r="E61" s="180" t="s">
        <v>30</v>
      </c>
      <c r="F61" s="324">
        <v>597.86</v>
      </c>
      <c r="G61" s="324">
        <v>149.47</v>
      </c>
      <c r="H61" s="324">
        <v>99.64</v>
      </c>
      <c r="I61" s="324">
        <v>248.12</v>
      </c>
      <c r="J61" s="324">
        <v>139.51</v>
      </c>
      <c r="K61" s="324">
        <v>99.64</v>
      </c>
      <c r="L61" s="193">
        <v>19.510000000000002</v>
      </c>
      <c r="M61" s="193">
        <v>7.14</v>
      </c>
      <c r="N61" s="326">
        <v>16.920000000000002</v>
      </c>
      <c r="O61" s="182">
        <v>0.35</v>
      </c>
      <c r="P61" s="327">
        <v>0</v>
      </c>
      <c r="Q61" s="327">
        <v>0</v>
      </c>
      <c r="R61" s="327">
        <v>2.23</v>
      </c>
      <c r="S61" s="197">
        <v>65.290000000000006</v>
      </c>
      <c r="T61" s="194">
        <v>12.59</v>
      </c>
      <c r="U61" s="182">
        <v>5.0199999999999996</v>
      </c>
      <c r="V61" s="182">
        <v>32.200000000000003</v>
      </c>
      <c r="W61" s="328">
        <v>0</v>
      </c>
    </row>
    <row r="62" spans="1:23" ht="14.4" x14ac:dyDescent="0.3">
      <c r="A62" s="174" t="str">
        <f>Table5[[#This Row],[Tariff]]&amp;Table5[[#This Row],[Transmission zone]]&amp;Table5[[#This Row],[Voltage]]&amp;Table5[[#This Row],[Customer category]]</f>
        <v>Municflex&gt; 900km&lt; 500V&gt; 100 kVA &amp; ≤ 500 kVA</v>
      </c>
      <c r="B62" s="174" t="s">
        <v>103</v>
      </c>
      <c r="C62" s="188" t="s">
        <v>18</v>
      </c>
      <c r="D62" s="179" t="s">
        <v>12</v>
      </c>
      <c r="E62" s="180" t="s">
        <v>30</v>
      </c>
      <c r="F62" s="323">
        <v>721.57</v>
      </c>
      <c r="G62" s="323">
        <v>180.39</v>
      </c>
      <c r="H62" s="323">
        <v>120.26</v>
      </c>
      <c r="I62" s="323">
        <v>299.44</v>
      </c>
      <c r="J62" s="323">
        <v>168.37</v>
      </c>
      <c r="K62" s="323">
        <v>120.26</v>
      </c>
      <c r="L62" s="190">
        <v>23.32</v>
      </c>
      <c r="M62" s="190">
        <v>3.33</v>
      </c>
      <c r="N62" s="325">
        <v>11.23</v>
      </c>
      <c r="O62" s="182">
        <v>0.41</v>
      </c>
      <c r="P62" s="327">
        <v>40.35</v>
      </c>
      <c r="Q62" s="327">
        <v>49.15</v>
      </c>
      <c r="R62" s="327">
        <v>0</v>
      </c>
      <c r="S62" s="197">
        <v>65.290000000000006</v>
      </c>
      <c r="T62" s="194">
        <v>12.59</v>
      </c>
      <c r="U62" s="182">
        <v>5.0199999999999996</v>
      </c>
      <c r="V62" s="182">
        <v>32.200000000000003</v>
      </c>
      <c r="W62" s="328">
        <v>0</v>
      </c>
    </row>
    <row r="63" spans="1:23" ht="14.4" x14ac:dyDescent="0.3">
      <c r="A63" s="174" t="str">
        <f>Table5[[#This Row],[Tariff]]&amp;Table5[[#This Row],[Transmission zone]]&amp;Table5[[#This Row],[Voltage]]&amp;Table5[[#This Row],[Customer category]]</f>
        <v>Municflex&gt; 900km≥ 500V &amp; &lt; 66kV&gt; 100 kVA &amp; ≤ 500 kVA</v>
      </c>
      <c r="B63" s="174" t="s">
        <v>103</v>
      </c>
      <c r="C63" s="188" t="s">
        <v>18</v>
      </c>
      <c r="D63" s="179" t="s">
        <v>13</v>
      </c>
      <c r="E63" s="180" t="s">
        <v>30</v>
      </c>
      <c r="F63" s="324">
        <v>698.76</v>
      </c>
      <c r="G63" s="324">
        <v>174.68</v>
      </c>
      <c r="H63" s="324">
        <v>116.47</v>
      </c>
      <c r="I63" s="324">
        <v>289.98</v>
      </c>
      <c r="J63" s="324">
        <v>163.04</v>
      </c>
      <c r="K63" s="324">
        <v>116.47</v>
      </c>
      <c r="L63" s="193">
        <v>22.59</v>
      </c>
      <c r="M63" s="193">
        <v>7.71</v>
      </c>
      <c r="N63" s="326">
        <v>10.75</v>
      </c>
      <c r="O63" s="182">
        <v>0.4</v>
      </c>
      <c r="P63" s="327">
        <v>36.97</v>
      </c>
      <c r="Q63" s="327">
        <v>24.67</v>
      </c>
      <c r="R63" s="327">
        <v>0</v>
      </c>
      <c r="S63" s="197">
        <v>65.290000000000006</v>
      </c>
      <c r="T63" s="194">
        <v>12.59</v>
      </c>
      <c r="U63" s="182">
        <v>5.0199999999999996</v>
      </c>
      <c r="V63" s="182">
        <v>32.200000000000003</v>
      </c>
      <c r="W63" s="328">
        <v>0</v>
      </c>
    </row>
    <row r="64" spans="1:23" ht="14.4" x14ac:dyDescent="0.3">
      <c r="A64" s="174" t="str">
        <f>Table5[[#This Row],[Tariff]]&amp;Table5[[#This Row],[Transmission zone]]&amp;Table5[[#This Row],[Voltage]]&amp;Table5[[#This Row],[Customer category]]</f>
        <v>Municflex&gt; 900km≥ 66kV &amp; ≤ 132kV&gt; 100 kVA &amp; ≤ 500 kVA</v>
      </c>
      <c r="B64" s="174" t="s">
        <v>103</v>
      </c>
      <c r="C64" s="188" t="s">
        <v>18</v>
      </c>
      <c r="D64" s="179" t="s">
        <v>14</v>
      </c>
      <c r="E64" s="180" t="s">
        <v>30</v>
      </c>
      <c r="F64" s="323">
        <v>647.42999999999995</v>
      </c>
      <c r="G64" s="323">
        <v>161.86000000000001</v>
      </c>
      <c r="H64" s="323">
        <v>107.9</v>
      </c>
      <c r="I64" s="323">
        <v>268.68</v>
      </c>
      <c r="J64" s="323">
        <v>151.07</v>
      </c>
      <c r="K64" s="323">
        <v>107.9</v>
      </c>
      <c r="L64" s="190">
        <v>20.93</v>
      </c>
      <c r="M64" s="190">
        <v>6.46</v>
      </c>
      <c r="N64" s="325">
        <v>9.7899999999999991</v>
      </c>
      <c r="O64" s="182">
        <v>0.37</v>
      </c>
      <c r="P64" s="327">
        <v>16.239999999999998</v>
      </c>
      <c r="Q64" s="327">
        <v>9.6</v>
      </c>
      <c r="R64" s="327">
        <v>2.23</v>
      </c>
      <c r="S64" s="197">
        <v>65.290000000000006</v>
      </c>
      <c r="T64" s="194">
        <v>12.59</v>
      </c>
      <c r="U64" s="182">
        <v>5.0199999999999996</v>
      </c>
      <c r="V64" s="182">
        <v>32.200000000000003</v>
      </c>
      <c r="W64" s="328">
        <v>0</v>
      </c>
    </row>
    <row r="65" spans="1:23" ht="14.4" x14ac:dyDescent="0.3">
      <c r="A65" s="174" t="str">
        <f>Table5[[#This Row],[Tariff]]&amp;Table5[[#This Row],[Transmission zone]]&amp;Table5[[#This Row],[Voltage]]&amp;Table5[[#This Row],[Customer category]]</f>
        <v>Municflex&gt; 900km&gt; 132kV*&gt; 100 kVA &amp; ≤ 500 kVA</v>
      </c>
      <c r="B65" s="174" t="s">
        <v>103</v>
      </c>
      <c r="C65" s="188" t="s">
        <v>18</v>
      </c>
      <c r="D65" s="179" t="s">
        <v>15</v>
      </c>
      <c r="E65" s="180" t="s">
        <v>30</v>
      </c>
      <c r="F65" s="324">
        <v>603.72</v>
      </c>
      <c r="G65" s="324">
        <v>150.94</v>
      </c>
      <c r="H65" s="324">
        <v>100.61</v>
      </c>
      <c r="I65" s="324">
        <v>250.55</v>
      </c>
      <c r="J65" s="324">
        <v>140.86000000000001</v>
      </c>
      <c r="K65" s="324">
        <v>100.61</v>
      </c>
      <c r="L65" s="193">
        <v>19.510000000000002</v>
      </c>
      <c r="M65" s="193">
        <v>7.14</v>
      </c>
      <c r="N65" s="326">
        <v>17.100000000000001</v>
      </c>
      <c r="O65" s="182">
        <v>0.35</v>
      </c>
      <c r="P65" s="327">
        <v>0</v>
      </c>
      <c r="Q65" s="327">
        <v>0</v>
      </c>
      <c r="R65" s="327">
        <v>2.23</v>
      </c>
      <c r="S65" s="197">
        <v>65.290000000000006</v>
      </c>
      <c r="T65" s="194">
        <v>12.59</v>
      </c>
      <c r="U65" s="182">
        <v>5.0199999999999996</v>
      </c>
      <c r="V65" s="182">
        <v>32.200000000000003</v>
      </c>
      <c r="W65" s="328">
        <v>0</v>
      </c>
    </row>
    <row r="66" spans="1:23" ht="14.4" x14ac:dyDescent="0.3">
      <c r="A66" s="174" t="str">
        <f>Table5[[#This Row],[Tariff]]&amp;Table5[[#This Row],[Transmission zone]]&amp;Table5[[#This Row],[Voltage]]&amp;Table5[[#This Row],[Customer category]]</f>
        <v>Municflex≤ 300km&lt; 500V&gt; 500 kVA &amp; ≤ 1 MVA</v>
      </c>
      <c r="B66" s="174" t="s">
        <v>103</v>
      </c>
      <c r="C66" s="188" t="s">
        <v>11</v>
      </c>
      <c r="D66" s="179" t="s">
        <v>12</v>
      </c>
      <c r="E66" s="180" t="s">
        <v>31</v>
      </c>
      <c r="F66" s="323">
        <v>697.46</v>
      </c>
      <c r="G66" s="323">
        <v>174.34</v>
      </c>
      <c r="H66" s="323">
        <v>116.26</v>
      </c>
      <c r="I66" s="323">
        <v>289.5</v>
      </c>
      <c r="J66" s="323">
        <v>162.75</v>
      </c>
      <c r="K66" s="323">
        <v>116.31</v>
      </c>
      <c r="L66" s="190">
        <v>23.22</v>
      </c>
      <c r="M66" s="190">
        <v>3.33</v>
      </c>
      <c r="N66" s="325">
        <v>10.85</v>
      </c>
      <c r="O66" s="182">
        <v>0.41</v>
      </c>
      <c r="P66" s="182">
        <v>40.35</v>
      </c>
      <c r="Q66" s="182">
        <v>49.15</v>
      </c>
      <c r="R66" s="182">
        <v>0</v>
      </c>
      <c r="S66" s="197">
        <v>201.62</v>
      </c>
      <c r="T66" s="194">
        <v>19.670000000000002</v>
      </c>
      <c r="U66" s="182">
        <v>5.0199999999999996</v>
      </c>
      <c r="V66" s="182">
        <v>32.200000000000003</v>
      </c>
      <c r="W66" s="328">
        <v>0</v>
      </c>
    </row>
    <row r="67" spans="1:23" ht="14.4" x14ac:dyDescent="0.3">
      <c r="A67" s="174" t="str">
        <f>Table5[[#This Row],[Tariff]]&amp;Table5[[#This Row],[Transmission zone]]&amp;Table5[[#This Row],[Voltage]]&amp;Table5[[#This Row],[Customer category]]</f>
        <v>Municflex≤ 300km≥ 500V &amp; &lt; 66kV&gt; 500 kVA &amp; ≤ 1 MVA</v>
      </c>
      <c r="B67" s="174" t="s">
        <v>103</v>
      </c>
      <c r="C67" s="188" t="s">
        <v>11</v>
      </c>
      <c r="D67" s="179" t="s">
        <v>13</v>
      </c>
      <c r="E67" s="180" t="s">
        <v>31</v>
      </c>
      <c r="F67" s="324">
        <v>677.39</v>
      </c>
      <c r="G67" s="324">
        <v>169.34</v>
      </c>
      <c r="H67" s="324">
        <v>112.9</v>
      </c>
      <c r="I67" s="324">
        <v>281.12</v>
      </c>
      <c r="J67" s="324">
        <v>158.05000000000001</v>
      </c>
      <c r="K67" s="324">
        <v>112.9</v>
      </c>
      <c r="L67" s="193">
        <v>22.55</v>
      </c>
      <c r="M67" s="193">
        <v>7.71</v>
      </c>
      <c r="N67" s="326">
        <v>10.41</v>
      </c>
      <c r="O67" s="182">
        <v>0.4</v>
      </c>
      <c r="P67" s="327">
        <v>36.97</v>
      </c>
      <c r="Q67" s="327">
        <v>24.67</v>
      </c>
      <c r="R67" s="327">
        <v>0</v>
      </c>
      <c r="S67" s="197">
        <v>201.62</v>
      </c>
      <c r="T67" s="194">
        <v>19.670000000000002</v>
      </c>
      <c r="U67" s="182">
        <v>5.0199999999999996</v>
      </c>
      <c r="V67" s="182">
        <v>32.200000000000003</v>
      </c>
      <c r="W67" s="328">
        <v>0</v>
      </c>
    </row>
    <row r="68" spans="1:23" ht="14.4" x14ac:dyDescent="0.3">
      <c r="A68" s="174" t="str">
        <f>Table5[[#This Row],[Tariff]]&amp;Table5[[#This Row],[Transmission zone]]&amp;Table5[[#This Row],[Voltage]]&amp;Table5[[#This Row],[Customer category]]</f>
        <v>Municflex≤ 300km≥ 66kV &amp; ≤ 132kV&gt; 500 kVA &amp; ≤ 1 MVA</v>
      </c>
      <c r="B68" s="174" t="s">
        <v>103</v>
      </c>
      <c r="C68" s="188" t="s">
        <v>11</v>
      </c>
      <c r="D68" s="179" t="s">
        <v>14</v>
      </c>
      <c r="E68" s="180" t="s">
        <v>31</v>
      </c>
      <c r="F68" s="323">
        <v>628.57000000000005</v>
      </c>
      <c r="G68" s="323">
        <v>157.13999999999999</v>
      </c>
      <c r="H68" s="323">
        <v>104.75</v>
      </c>
      <c r="I68" s="323">
        <v>260.87</v>
      </c>
      <c r="J68" s="323">
        <v>146.68</v>
      </c>
      <c r="K68" s="323">
        <v>104.75</v>
      </c>
      <c r="L68" s="190">
        <v>20.93</v>
      </c>
      <c r="M68" s="190">
        <v>6.46</v>
      </c>
      <c r="N68" s="325">
        <v>9.5</v>
      </c>
      <c r="O68" s="182">
        <v>0.37</v>
      </c>
      <c r="P68" s="327">
        <v>16.239999999999998</v>
      </c>
      <c r="Q68" s="327">
        <v>9.6</v>
      </c>
      <c r="R68" s="327">
        <v>2.23</v>
      </c>
      <c r="S68" s="197">
        <v>201.62</v>
      </c>
      <c r="T68" s="194">
        <v>19.670000000000002</v>
      </c>
      <c r="U68" s="182">
        <v>5.0199999999999996</v>
      </c>
      <c r="V68" s="182">
        <v>32.200000000000003</v>
      </c>
      <c r="W68" s="328">
        <v>0</v>
      </c>
    </row>
    <row r="69" spans="1:23" ht="14.4" x14ac:dyDescent="0.3">
      <c r="A69" s="174" t="str">
        <f>Table5[[#This Row],[Tariff]]&amp;Table5[[#This Row],[Transmission zone]]&amp;Table5[[#This Row],[Voltage]]&amp;Table5[[#This Row],[Customer category]]</f>
        <v>Municflex≤ 300km&gt; 132kV*&gt; 500 kVA &amp; ≤ 1 MVA</v>
      </c>
      <c r="B69" s="174" t="s">
        <v>103</v>
      </c>
      <c r="C69" s="188" t="s">
        <v>11</v>
      </c>
      <c r="D69" s="179" t="s">
        <v>15</v>
      </c>
      <c r="E69" s="180" t="s">
        <v>31</v>
      </c>
      <c r="F69" s="324">
        <v>586.13</v>
      </c>
      <c r="G69" s="324">
        <v>146.54</v>
      </c>
      <c r="H69" s="324">
        <v>97.69</v>
      </c>
      <c r="I69" s="324">
        <v>243.26</v>
      </c>
      <c r="J69" s="324">
        <v>136.77000000000001</v>
      </c>
      <c r="K69" s="324">
        <v>97.69</v>
      </c>
      <c r="L69" s="193">
        <v>19.510000000000002</v>
      </c>
      <c r="M69" s="193">
        <v>7.14</v>
      </c>
      <c r="N69" s="326">
        <v>16.59</v>
      </c>
      <c r="O69" s="182">
        <v>0.35</v>
      </c>
      <c r="P69" s="327">
        <v>0</v>
      </c>
      <c r="Q69" s="327">
        <v>0</v>
      </c>
      <c r="R69" s="327">
        <v>2.23</v>
      </c>
      <c r="S69" s="197">
        <v>201.62</v>
      </c>
      <c r="T69" s="194">
        <v>19.670000000000002</v>
      </c>
      <c r="U69" s="182">
        <v>5.0199999999999996</v>
      </c>
      <c r="V69" s="182">
        <v>32.200000000000003</v>
      </c>
      <c r="W69" s="328">
        <v>0</v>
      </c>
    </row>
    <row r="70" spans="1:23" ht="14.4" x14ac:dyDescent="0.3">
      <c r="A70" s="174" t="str">
        <f>Table5[[#This Row],[Tariff]]&amp;Table5[[#This Row],[Transmission zone]]&amp;Table5[[#This Row],[Voltage]]&amp;Table5[[#This Row],[Customer category]]</f>
        <v>Municflex&gt; 300km and ≤ 600km&lt; 500V&gt; 500 kVA &amp; ≤ 1 MVA</v>
      </c>
      <c r="B70" s="174" t="s">
        <v>103</v>
      </c>
      <c r="C70" s="188" t="s">
        <v>95</v>
      </c>
      <c r="D70" s="179" t="s">
        <v>12</v>
      </c>
      <c r="E70" s="180" t="s">
        <v>31</v>
      </c>
      <c r="F70" s="323">
        <v>706.96</v>
      </c>
      <c r="G70" s="323">
        <v>176.75</v>
      </c>
      <c r="H70" s="323">
        <v>117.84</v>
      </c>
      <c r="I70" s="323">
        <v>293.41000000000003</v>
      </c>
      <c r="J70" s="323">
        <v>164.98</v>
      </c>
      <c r="K70" s="323">
        <v>117.84</v>
      </c>
      <c r="L70" s="190">
        <v>23.3</v>
      </c>
      <c r="M70" s="190">
        <v>3.33</v>
      </c>
      <c r="N70" s="325">
        <v>11.01</v>
      </c>
      <c r="O70" s="182">
        <v>0.41</v>
      </c>
      <c r="P70" s="327">
        <v>40.35</v>
      </c>
      <c r="Q70" s="327">
        <v>49.15</v>
      </c>
      <c r="R70" s="327">
        <v>0</v>
      </c>
      <c r="S70" s="197">
        <v>201.62</v>
      </c>
      <c r="T70" s="194">
        <v>19.670000000000002</v>
      </c>
      <c r="U70" s="182">
        <v>5.0199999999999996</v>
      </c>
      <c r="V70" s="182">
        <v>32.200000000000003</v>
      </c>
      <c r="W70" s="328">
        <v>0</v>
      </c>
    </row>
    <row r="71" spans="1:23" ht="14.4" x14ac:dyDescent="0.3">
      <c r="A71" s="174" t="str">
        <f>Table5[[#This Row],[Tariff]]&amp;Table5[[#This Row],[Transmission zone]]&amp;Table5[[#This Row],[Voltage]]&amp;Table5[[#This Row],[Customer category]]</f>
        <v>Municflex&gt; 300km and ≤ 600km≥ 500V &amp; &lt; 66kV&gt; 500 kVA &amp; ≤ 1 MVA</v>
      </c>
      <c r="B71" s="174" t="s">
        <v>103</v>
      </c>
      <c r="C71" s="188" t="s">
        <v>95</v>
      </c>
      <c r="D71" s="179" t="s">
        <v>13</v>
      </c>
      <c r="E71" s="180" t="s">
        <v>31</v>
      </c>
      <c r="F71" s="324">
        <v>685.15</v>
      </c>
      <c r="G71" s="324">
        <v>171.3</v>
      </c>
      <c r="H71" s="324">
        <v>114.21</v>
      </c>
      <c r="I71" s="324">
        <v>284.33999999999997</v>
      </c>
      <c r="J71" s="324">
        <v>159.88</v>
      </c>
      <c r="K71" s="324">
        <v>114.21</v>
      </c>
      <c r="L71" s="193">
        <v>22.59</v>
      </c>
      <c r="M71" s="193">
        <v>7.71</v>
      </c>
      <c r="N71" s="326">
        <v>10.54</v>
      </c>
      <c r="O71" s="182">
        <v>0.4</v>
      </c>
      <c r="P71" s="327">
        <v>36.97</v>
      </c>
      <c r="Q71" s="327">
        <v>24.67</v>
      </c>
      <c r="R71" s="327">
        <v>0</v>
      </c>
      <c r="S71" s="197">
        <v>201.62</v>
      </c>
      <c r="T71" s="194">
        <v>19.670000000000002</v>
      </c>
      <c r="U71" s="182">
        <v>5.0199999999999996</v>
      </c>
      <c r="V71" s="182">
        <v>32.200000000000003</v>
      </c>
      <c r="W71" s="328">
        <v>0</v>
      </c>
    </row>
    <row r="72" spans="1:23" ht="14.4" x14ac:dyDescent="0.3">
      <c r="A72" s="174" t="str">
        <f>Table5[[#This Row],[Tariff]]&amp;Table5[[#This Row],[Transmission zone]]&amp;Table5[[#This Row],[Voltage]]&amp;Table5[[#This Row],[Customer category]]</f>
        <v>Municflex&gt; 300km and ≤ 600km≥ 66kV &amp; ≤ 132kV&gt; 500 kVA &amp; ≤ 1 MVA</v>
      </c>
      <c r="B72" s="174" t="s">
        <v>103</v>
      </c>
      <c r="C72" s="188" t="s">
        <v>95</v>
      </c>
      <c r="D72" s="179" t="s">
        <v>14</v>
      </c>
      <c r="E72" s="180" t="s">
        <v>31</v>
      </c>
      <c r="F72" s="323">
        <v>634.86</v>
      </c>
      <c r="G72" s="323">
        <v>158.72</v>
      </c>
      <c r="H72" s="323">
        <v>105.81</v>
      </c>
      <c r="I72" s="323">
        <v>263.47000000000003</v>
      </c>
      <c r="J72" s="323">
        <v>148.13999999999999</v>
      </c>
      <c r="K72" s="323">
        <v>105.81</v>
      </c>
      <c r="L72" s="190">
        <v>20.93</v>
      </c>
      <c r="M72" s="190">
        <v>6.46</v>
      </c>
      <c r="N72" s="325">
        <v>9.6</v>
      </c>
      <c r="O72" s="182">
        <v>0.37</v>
      </c>
      <c r="P72" s="327">
        <v>16.239999999999998</v>
      </c>
      <c r="Q72" s="327">
        <v>9.6</v>
      </c>
      <c r="R72" s="327">
        <v>2.23</v>
      </c>
      <c r="S72" s="197">
        <v>201.62</v>
      </c>
      <c r="T72" s="194">
        <v>19.670000000000002</v>
      </c>
      <c r="U72" s="182">
        <v>5.0199999999999996</v>
      </c>
      <c r="V72" s="182">
        <v>32.200000000000003</v>
      </c>
      <c r="W72" s="328">
        <v>0</v>
      </c>
    </row>
    <row r="73" spans="1:23" ht="14.4" x14ac:dyDescent="0.3">
      <c r="A73" s="174" t="str">
        <f>Table5[[#This Row],[Tariff]]&amp;Table5[[#This Row],[Transmission zone]]&amp;Table5[[#This Row],[Voltage]]&amp;Table5[[#This Row],[Customer category]]</f>
        <v>Municflex&gt; 300km and ≤ 600km&gt; 132kV*&gt; 500 kVA &amp; ≤ 1 MVA</v>
      </c>
      <c r="B73" s="174" t="s">
        <v>103</v>
      </c>
      <c r="C73" s="188" t="s">
        <v>95</v>
      </c>
      <c r="D73" s="179" t="s">
        <v>15</v>
      </c>
      <c r="E73" s="180" t="s">
        <v>31</v>
      </c>
      <c r="F73" s="324">
        <v>592</v>
      </c>
      <c r="G73" s="324">
        <v>148</v>
      </c>
      <c r="H73" s="324">
        <v>98.66</v>
      </c>
      <c r="I73" s="324">
        <v>245.68</v>
      </c>
      <c r="J73" s="324">
        <v>138.13999999999999</v>
      </c>
      <c r="K73" s="324">
        <v>98.66</v>
      </c>
      <c r="L73" s="193">
        <v>19.510000000000002</v>
      </c>
      <c r="M73" s="193">
        <v>7.14</v>
      </c>
      <c r="N73" s="326">
        <v>16.760000000000002</v>
      </c>
      <c r="O73" s="182">
        <v>0.35</v>
      </c>
      <c r="P73" s="327">
        <v>0</v>
      </c>
      <c r="Q73" s="327">
        <v>0</v>
      </c>
      <c r="R73" s="327">
        <v>2.23</v>
      </c>
      <c r="S73" s="197">
        <v>201.62</v>
      </c>
      <c r="T73" s="194">
        <v>19.670000000000002</v>
      </c>
      <c r="U73" s="182">
        <v>5.0199999999999996</v>
      </c>
      <c r="V73" s="182">
        <v>32.200000000000003</v>
      </c>
      <c r="W73" s="328">
        <v>0</v>
      </c>
    </row>
    <row r="74" spans="1:23" ht="14.4" x14ac:dyDescent="0.3">
      <c r="A74" s="174" t="str">
        <f>Table5[[#This Row],[Tariff]]&amp;Table5[[#This Row],[Transmission zone]]&amp;Table5[[#This Row],[Voltage]]&amp;Table5[[#This Row],[Customer category]]</f>
        <v>Municflex&gt; 600km and ≤ 900km&lt; 500V&gt; 500 kVA &amp; ≤ 1 MVA</v>
      </c>
      <c r="B74" s="174" t="s">
        <v>103</v>
      </c>
      <c r="C74" s="188" t="s">
        <v>96</v>
      </c>
      <c r="D74" s="179" t="s">
        <v>12</v>
      </c>
      <c r="E74" s="180" t="s">
        <v>31</v>
      </c>
      <c r="F74" s="323">
        <v>713.61</v>
      </c>
      <c r="G74" s="323">
        <v>178.39</v>
      </c>
      <c r="H74" s="323">
        <v>118.96</v>
      </c>
      <c r="I74" s="323">
        <v>296.2</v>
      </c>
      <c r="J74" s="323">
        <v>166.52</v>
      </c>
      <c r="K74" s="323">
        <v>118.97</v>
      </c>
      <c r="L74" s="190">
        <v>23.29</v>
      </c>
      <c r="M74" s="190">
        <v>3.33</v>
      </c>
      <c r="N74" s="325">
        <v>11.13</v>
      </c>
      <c r="O74" s="182">
        <v>0.41</v>
      </c>
      <c r="P74" s="327">
        <v>40.35</v>
      </c>
      <c r="Q74" s="327">
        <v>49.15</v>
      </c>
      <c r="R74" s="327">
        <v>0</v>
      </c>
      <c r="S74" s="197">
        <v>201.62</v>
      </c>
      <c r="T74" s="194">
        <v>19.670000000000002</v>
      </c>
      <c r="U74" s="182">
        <v>5.0199999999999996</v>
      </c>
      <c r="V74" s="182">
        <v>32.200000000000003</v>
      </c>
      <c r="W74" s="328">
        <v>0</v>
      </c>
    </row>
    <row r="75" spans="1:23" ht="14.4" x14ac:dyDescent="0.3">
      <c r="A75" s="174" t="str">
        <f>Table5[[#This Row],[Tariff]]&amp;Table5[[#This Row],[Transmission zone]]&amp;Table5[[#This Row],[Voltage]]&amp;Table5[[#This Row],[Customer category]]</f>
        <v>Municflex&gt; 600km and ≤ 900km≥ 500V &amp; &lt; 66kV&gt; 500 kVA &amp; ≤ 1 MVA</v>
      </c>
      <c r="B75" s="174" t="s">
        <v>103</v>
      </c>
      <c r="C75" s="188" t="s">
        <v>96</v>
      </c>
      <c r="D75" s="179" t="s">
        <v>13</v>
      </c>
      <c r="E75" s="180" t="s">
        <v>31</v>
      </c>
      <c r="F75" s="324">
        <v>692.19</v>
      </c>
      <c r="G75" s="324">
        <v>173.06</v>
      </c>
      <c r="H75" s="324">
        <v>115.39</v>
      </c>
      <c r="I75" s="324">
        <v>287.27999999999997</v>
      </c>
      <c r="J75" s="324">
        <v>161.51</v>
      </c>
      <c r="K75" s="324">
        <v>115.39</v>
      </c>
      <c r="L75" s="193">
        <v>22.59</v>
      </c>
      <c r="M75" s="193">
        <v>7.71</v>
      </c>
      <c r="N75" s="326">
        <v>10.65</v>
      </c>
      <c r="O75" s="182">
        <v>0.4</v>
      </c>
      <c r="P75" s="327">
        <v>36.97</v>
      </c>
      <c r="Q75" s="327">
        <v>24.67</v>
      </c>
      <c r="R75" s="327">
        <v>0</v>
      </c>
      <c r="S75" s="197">
        <v>201.62</v>
      </c>
      <c r="T75" s="194">
        <v>19.670000000000002</v>
      </c>
      <c r="U75" s="182">
        <v>5.0199999999999996</v>
      </c>
      <c r="V75" s="182">
        <v>32.200000000000003</v>
      </c>
      <c r="W75" s="328">
        <v>0</v>
      </c>
    </row>
    <row r="76" spans="1:23" ht="14.4" x14ac:dyDescent="0.3">
      <c r="A76" s="174" t="str">
        <f>Table5[[#This Row],[Tariff]]&amp;Table5[[#This Row],[Transmission zone]]&amp;Table5[[#This Row],[Voltage]]&amp;Table5[[#This Row],[Customer category]]</f>
        <v>Municflex&gt; 600km and ≤ 900km≥ 66kV &amp; ≤ 132kV&gt; 500 kVA &amp; ≤ 1 MVA</v>
      </c>
      <c r="B76" s="174" t="s">
        <v>103</v>
      </c>
      <c r="C76" s="188" t="s">
        <v>96</v>
      </c>
      <c r="D76" s="179" t="s">
        <v>14</v>
      </c>
      <c r="E76" s="180" t="s">
        <v>31</v>
      </c>
      <c r="F76" s="323">
        <v>641.14</v>
      </c>
      <c r="G76" s="323">
        <v>160.29</v>
      </c>
      <c r="H76" s="323">
        <v>106.86</v>
      </c>
      <c r="I76" s="323">
        <v>266.08999999999997</v>
      </c>
      <c r="J76" s="323">
        <v>149.6</v>
      </c>
      <c r="K76" s="323">
        <v>106.86</v>
      </c>
      <c r="L76" s="190">
        <v>20.93</v>
      </c>
      <c r="M76" s="190">
        <v>6.46</v>
      </c>
      <c r="N76" s="325">
        <v>9.68</v>
      </c>
      <c r="O76" s="182">
        <v>0.37</v>
      </c>
      <c r="P76" s="327">
        <v>16.239999999999998</v>
      </c>
      <c r="Q76" s="327">
        <v>9.6</v>
      </c>
      <c r="R76" s="327">
        <v>2.23</v>
      </c>
      <c r="S76" s="197">
        <v>201.62</v>
      </c>
      <c r="T76" s="194">
        <v>19.670000000000002</v>
      </c>
      <c r="U76" s="182">
        <v>5.0199999999999996</v>
      </c>
      <c r="V76" s="182">
        <v>32.200000000000003</v>
      </c>
      <c r="W76" s="328">
        <v>0</v>
      </c>
    </row>
    <row r="77" spans="1:23" ht="14.4" x14ac:dyDescent="0.3">
      <c r="A77" s="174" t="str">
        <f>Table5[[#This Row],[Tariff]]&amp;Table5[[#This Row],[Transmission zone]]&amp;Table5[[#This Row],[Voltage]]&amp;Table5[[#This Row],[Customer category]]</f>
        <v>Municflex&gt; 600km and ≤ 900km&gt; 132kV*&gt; 500 kVA &amp; ≤ 1 MVA</v>
      </c>
      <c r="B77" s="174" t="s">
        <v>103</v>
      </c>
      <c r="C77" s="188" t="s">
        <v>96</v>
      </c>
      <c r="D77" s="179" t="s">
        <v>15</v>
      </c>
      <c r="E77" s="180" t="s">
        <v>31</v>
      </c>
      <c r="F77" s="324">
        <v>597.86</v>
      </c>
      <c r="G77" s="324">
        <v>149.47</v>
      </c>
      <c r="H77" s="324">
        <v>99.64</v>
      </c>
      <c r="I77" s="324">
        <v>248.12</v>
      </c>
      <c r="J77" s="324">
        <v>139.51</v>
      </c>
      <c r="K77" s="324">
        <v>99.64</v>
      </c>
      <c r="L77" s="193">
        <v>19.510000000000002</v>
      </c>
      <c r="M77" s="193">
        <v>7.14</v>
      </c>
      <c r="N77" s="326">
        <v>16.920000000000002</v>
      </c>
      <c r="O77" s="182">
        <v>0.35</v>
      </c>
      <c r="P77" s="327">
        <v>0</v>
      </c>
      <c r="Q77" s="327">
        <v>0</v>
      </c>
      <c r="R77" s="327">
        <v>2.23</v>
      </c>
      <c r="S77" s="197">
        <v>201.62</v>
      </c>
      <c r="T77" s="194">
        <v>19.670000000000002</v>
      </c>
      <c r="U77" s="182">
        <v>5.0199999999999996</v>
      </c>
      <c r="V77" s="182">
        <v>32.200000000000003</v>
      </c>
      <c r="W77" s="328">
        <v>0</v>
      </c>
    </row>
    <row r="78" spans="1:23" ht="14.4" x14ac:dyDescent="0.3">
      <c r="A78" s="174" t="str">
        <f>Table5[[#This Row],[Tariff]]&amp;Table5[[#This Row],[Transmission zone]]&amp;Table5[[#This Row],[Voltage]]&amp;Table5[[#This Row],[Customer category]]</f>
        <v>Municflex&gt; 900km&lt; 500V&gt; 500 kVA &amp; ≤ 1 MVA</v>
      </c>
      <c r="B78" s="174" t="s">
        <v>103</v>
      </c>
      <c r="C78" s="188" t="s">
        <v>18</v>
      </c>
      <c r="D78" s="179" t="s">
        <v>12</v>
      </c>
      <c r="E78" s="180" t="s">
        <v>31</v>
      </c>
      <c r="F78" s="323">
        <v>721.57</v>
      </c>
      <c r="G78" s="323">
        <v>180.39</v>
      </c>
      <c r="H78" s="323">
        <v>120.26</v>
      </c>
      <c r="I78" s="323">
        <v>299.44</v>
      </c>
      <c r="J78" s="323">
        <v>168.37</v>
      </c>
      <c r="K78" s="323">
        <v>120.26</v>
      </c>
      <c r="L78" s="190">
        <v>23.32</v>
      </c>
      <c r="M78" s="190">
        <v>3.33</v>
      </c>
      <c r="N78" s="325">
        <v>11.23</v>
      </c>
      <c r="O78" s="182">
        <v>0.41</v>
      </c>
      <c r="P78" s="327">
        <v>40.35</v>
      </c>
      <c r="Q78" s="327">
        <v>49.15</v>
      </c>
      <c r="R78" s="327">
        <v>0</v>
      </c>
      <c r="S78" s="197">
        <v>201.62</v>
      </c>
      <c r="T78" s="194">
        <v>19.670000000000002</v>
      </c>
      <c r="U78" s="182">
        <v>5.0199999999999996</v>
      </c>
      <c r="V78" s="182">
        <v>32.200000000000003</v>
      </c>
      <c r="W78" s="328">
        <v>0</v>
      </c>
    </row>
    <row r="79" spans="1:23" ht="14.4" x14ac:dyDescent="0.3">
      <c r="A79" s="174" t="str">
        <f>Table5[[#This Row],[Tariff]]&amp;Table5[[#This Row],[Transmission zone]]&amp;Table5[[#This Row],[Voltage]]&amp;Table5[[#This Row],[Customer category]]</f>
        <v>Municflex&gt; 900km≥ 500V &amp; &lt; 66kV&gt; 500 kVA &amp; ≤ 1 MVA</v>
      </c>
      <c r="B79" s="174" t="s">
        <v>103</v>
      </c>
      <c r="C79" s="188" t="s">
        <v>18</v>
      </c>
      <c r="D79" s="179" t="s">
        <v>13</v>
      </c>
      <c r="E79" s="180" t="s">
        <v>31</v>
      </c>
      <c r="F79" s="324">
        <v>698.76</v>
      </c>
      <c r="G79" s="324">
        <v>174.68</v>
      </c>
      <c r="H79" s="324">
        <v>116.47</v>
      </c>
      <c r="I79" s="324">
        <v>289.98</v>
      </c>
      <c r="J79" s="324">
        <v>163.04</v>
      </c>
      <c r="K79" s="324">
        <v>116.47</v>
      </c>
      <c r="L79" s="193">
        <v>22.59</v>
      </c>
      <c r="M79" s="193">
        <v>7.71</v>
      </c>
      <c r="N79" s="326">
        <v>10.75</v>
      </c>
      <c r="O79" s="182">
        <v>0.4</v>
      </c>
      <c r="P79" s="327">
        <v>36.97</v>
      </c>
      <c r="Q79" s="327">
        <v>24.67</v>
      </c>
      <c r="R79" s="327">
        <v>0</v>
      </c>
      <c r="S79" s="197">
        <v>201.62</v>
      </c>
      <c r="T79" s="194">
        <v>19.670000000000002</v>
      </c>
      <c r="U79" s="182">
        <v>5.0199999999999996</v>
      </c>
      <c r="V79" s="182">
        <v>32.200000000000003</v>
      </c>
      <c r="W79" s="328">
        <v>0</v>
      </c>
    </row>
    <row r="80" spans="1:23" ht="14.4" x14ac:dyDescent="0.3">
      <c r="A80" s="174" t="str">
        <f>Table5[[#This Row],[Tariff]]&amp;Table5[[#This Row],[Transmission zone]]&amp;Table5[[#This Row],[Voltage]]&amp;Table5[[#This Row],[Customer category]]</f>
        <v>Municflex&gt; 900km≥ 66kV &amp; ≤ 132kV&gt; 500 kVA &amp; ≤ 1 MVA</v>
      </c>
      <c r="B80" s="174" t="s">
        <v>103</v>
      </c>
      <c r="C80" s="188" t="s">
        <v>18</v>
      </c>
      <c r="D80" s="179" t="s">
        <v>14</v>
      </c>
      <c r="E80" s="180" t="s">
        <v>31</v>
      </c>
      <c r="F80" s="323">
        <v>647.42999999999995</v>
      </c>
      <c r="G80" s="323">
        <v>161.86000000000001</v>
      </c>
      <c r="H80" s="323">
        <v>107.9</v>
      </c>
      <c r="I80" s="323">
        <v>268.68</v>
      </c>
      <c r="J80" s="323">
        <v>151.07</v>
      </c>
      <c r="K80" s="323">
        <v>107.9</v>
      </c>
      <c r="L80" s="190">
        <v>20.93</v>
      </c>
      <c r="M80" s="190">
        <v>6.46</v>
      </c>
      <c r="N80" s="325">
        <v>9.7899999999999991</v>
      </c>
      <c r="O80" s="182">
        <v>0.37</v>
      </c>
      <c r="P80" s="327">
        <v>16.239999999999998</v>
      </c>
      <c r="Q80" s="327">
        <v>9.6</v>
      </c>
      <c r="R80" s="327">
        <v>2.23</v>
      </c>
      <c r="S80" s="197">
        <v>201.62</v>
      </c>
      <c r="T80" s="194">
        <v>19.670000000000002</v>
      </c>
      <c r="U80" s="182">
        <v>5.0199999999999996</v>
      </c>
      <c r="V80" s="182">
        <v>32.200000000000003</v>
      </c>
      <c r="W80" s="328">
        <v>0</v>
      </c>
    </row>
    <row r="81" spans="1:23" ht="14.4" x14ac:dyDescent="0.3">
      <c r="A81" s="174" t="str">
        <f>Table5[[#This Row],[Tariff]]&amp;Table5[[#This Row],[Transmission zone]]&amp;Table5[[#This Row],[Voltage]]&amp;Table5[[#This Row],[Customer category]]</f>
        <v>Municflex&gt; 900km&gt; 132kV*&gt; 500 kVA &amp; ≤ 1 MVA</v>
      </c>
      <c r="B81" s="174" t="s">
        <v>103</v>
      </c>
      <c r="C81" s="188" t="s">
        <v>18</v>
      </c>
      <c r="D81" s="179" t="s">
        <v>15</v>
      </c>
      <c r="E81" s="180" t="s">
        <v>31</v>
      </c>
      <c r="F81" s="324">
        <v>603.72</v>
      </c>
      <c r="G81" s="324">
        <v>150.94</v>
      </c>
      <c r="H81" s="324">
        <v>100.61</v>
      </c>
      <c r="I81" s="324">
        <v>250.55</v>
      </c>
      <c r="J81" s="324">
        <v>140.86000000000001</v>
      </c>
      <c r="K81" s="324">
        <v>100.61</v>
      </c>
      <c r="L81" s="193">
        <v>19.510000000000002</v>
      </c>
      <c r="M81" s="193">
        <v>7.14</v>
      </c>
      <c r="N81" s="326">
        <v>17.100000000000001</v>
      </c>
      <c r="O81" s="182">
        <v>0.35</v>
      </c>
      <c r="P81" s="327">
        <v>0</v>
      </c>
      <c r="Q81" s="327">
        <v>0</v>
      </c>
      <c r="R81" s="327">
        <v>2.23</v>
      </c>
      <c r="S81" s="197">
        <v>201.62</v>
      </c>
      <c r="T81" s="194">
        <v>19.670000000000002</v>
      </c>
      <c r="U81" s="182">
        <v>5.0199999999999996</v>
      </c>
      <c r="V81" s="182">
        <v>32.200000000000003</v>
      </c>
      <c r="W81" s="328">
        <v>0</v>
      </c>
    </row>
  </sheetData>
  <printOptions horizontalCentered="1"/>
  <pageMargins left="0.19685039370078741" right="0.19685039370078741" top="0.39370078740157483" bottom="0.19685039370078741" header="0.51181102362204722" footer="0.11811023622047245"/>
  <pageSetup paperSize="9" scale="51" orientation="landscape" r:id="rId1"/>
  <headerFooter alignWithMargins="0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11245-FE72-4633-8EE6-1C7101929589}">
  <sheetPr>
    <tabColor theme="0" tint="-0.14999847407452621"/>
    <pageSetUpPr fitToPage="1"/>
  </sheetPr>
  <dimension ref="A1:AP64"/>
  <sheetViews>
    <sheetView showGridLines="0" topLeftCell="F1" zoomScale="70" zoomScaleNormal="70" workbookViewId="0">
      <pane ySplit="2" topLeftCell="A31" activePane="bottomLeft" state="frozen"/>
      <selection activeCell="N29" sqref="N29"/>
      <selection pane="bottomLeft" activeCell="H56" sqref="H56"/>
    </sheetView>
  </sheetViews>
  <sheetFormatPr defaultColWidth="9.109375" defaultRowHeight="13.2" outlineLevelRow="1" x14ac:dyDescent="0.25"/>
  <cols>
    <col min="1" max="1" width="2.33203125" style="2" hidden="1" customWidth="1"/>
    <col min="2" max="2" width="18.5546875" style="2" hidden="1" customWidth="1"/>
    <col min="3" max="4" width="7.6640625" style="2" hidden="1" customWidth="1"/>
    <col min="5" max="5" width="0.33203125" style="2" hidden="1" customWidth="1"/>
    <col min="6" max="6" width="8.6640625" style="2" customWidth="1"/>
    <col min="7" max="7" width="6.77734375" style="2" customWidth="1"/>
    <col min="8" max="20" width="12.6640625" style="2" customWidth="1"/>
    <col min="21" max="27" width="18.88671875" style="2" customWidth="1"/>
    <col min="28" max="28" width="5" style="2" customWidth="1"/>
    <col min="29" max="35" width="9.109375" style="2"/>
    <col min="36" max="37" width="9.44140625" style="2" bestFit="1" customWidth="1"/>
    <col min="38" max="16384" width="9.109375" style="2"/>
  </cols>
  <sheetData>
    <row r="1" spans="1:42" ht="36" customHeight="1" x14ac:dyDescent="0.25">
      <c r="G1" s="1" t="s">
        <v>0</v>
      </c>
      <c r="I1" s="3"/>
    </row>
    <row r="2" spans="1:42" ht="27.6" customHeight="1" x14ac:dyDescent="0.25">
      <c r="A2" s="2" t="s">
        <v>104</v>
      </c>
      <c r="G2" s="335" t="s">
        <v>144</v>
      </c>
      <c r="H2" s="336"/>
      <c r="I2" s="336"/>
      <c r="J2" s="336"/>
      <c r="K2" s="336"/>
      <c r="L2" s="336"/>
      <c r="M2" s="336"/>
      <c r="N2" s="336"/>
      <c r="O2" s="336"/>
      <c r="P2" s="336"/>
      <c r="Q2" s="336"/>
      <c r="R2" s="336"/>
      <c r="S2" s="336"/>
      <c r="T2" s="336"/>
      <c r="U2" s="336"/>
      <c r="V2" s="336"/>
      <c r="W2" s="336"/>
      <c r="X2" s="336"/>
      <c r="Y2" s="336"/>
      <c r="Z2" s="336"/>
      <c r="AA2" s="336"/>
      <c r="AB2" s="337"/>
      <c r="AK2" s="4"/>
    </row>
    <row r="3" spans="1:42" ht="15" customHeight="1" thickBot="1" x14ac:dyDescent="0.3"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AJ3" s="6"/>
      <c r="AK3" s="7"/>
    </row>
    <row r="4" spans="1:42" ht="38.4" hidden="1" customHeight="1" outlineLevel="1" thickBot="1" x14ac:dyDescent="0.45">
      <c r="G4" s="8"/>
      <c r="H4" s="9"/>
      <c r="I4" s="214"/>
      <c r="J4" s="338" t="s">
        <v>1</v>
      </c>
      <c r="K4" s="339"/>
      <c r="L4" s="339"/>
      <c r="M4" s="339"/>
      <c r="N4" s="339"/>
      <c r="O4" s="339"/>
      <c r="P4" s="339"/>
      <c r="Q4" s="339"/>
      <c r="R4" s="339"/>
      <c r="S4" s="339"/>
      <c r="T4" s="339"/>
      <c r="U4" s="340"/>
      <c r="V4" s="341" t="s">
        <v>106</v>
      </c>
      <c r="W4" s="342"/>
      <c r="X4" s="341" t="s">
        <v>107</v>
      </c>
      <c r="Y4" s="342"/>
      <c r="Z4" s="341" t="s">
        <v>2</v>
      </c>
      <c r="AA4" s="342"/>
      <c r="AB4" s="215"/>
      <c r="AC4" s="10"/>
      <c r="AD4" s="10"/>
    </row>
    <row r="5" spans="1:42" ht="38.4" hidden="1" customHeight="1" outlineLevel="1" x14ac:dyDescent="0.4">
      <c r="G5" s="11"/>
      <c r="H5" s="345" t="s">
        <v>3</v>
      </c>
      <c r="I5" s="216"/>
      <c r="J5" s="348" t="s">
        <v>4</v>
      </c>
      <c r="K5" s="349"/>
      <c r="L5" s="349"/>
      <c r="M5" s="349"/>
      <c r="N5" s="349"/>
      <c r="O5" s="350"/>
      <c r="P5" s="348" t="s">
        <v>5</v>
      </c>
      <c r="Q5" s="349"/>
      <c r="R5" s="349"/>
      <c r="S5" s="349"/>
      <c r="T5" s="349"/>
      <c r="U5" s="350"/>
      <c r="V5" s="343"/>
      <c r="W5" s="344"/>
      <c r="X5" s="343"/>
      <c r="Y5" s="344"/>
      <c r="Z5" s="343"/>
      <c r="AA5" s="344"/>
      <c r="AB5" s="10"/>
      <c r="AC5" s="13"/>
      <c r="AD5" s="10"/>
    </row>
    <row r="6" spans="1:42" ht="38.4" hidden="1" customHeight="1" outlineLevel="1" x14ac:dyDescent="0.4">
      <c r="G6" s="11"/>
      <c r="H6" s="346"/>
      <c r="I6" s="14" t="s">
        <v>6</v>
      </c>
      <c r="J6" s="349" t="s">
        <v>7</v>
      </c>
      <c r="K6" s="351"/>
      <c r="L6" s="349" t="s">
        <v>8</v>
      </c>
      <c r="M6" s="351"/>
      <c r="N6" s="349" t="s">
        <v>9</v>
      </c>
      <c r="O6" s="350"/>
      <c r="P6" s="352" t="s">
        <v>7</v>
      </c>
      <c r="Q6" s="351"/>
      <c r="R6" s="349" t="s">
        <v>8</v>
      </c>
      <c r="S6" s="351"/>
      <c r="T6" s="349" t="s">
        <v>9</v>
      </c>
      <c r="U6" s="353"/>
      <c r="V6" s="343"/>
      <c r="W6" s="344"/>
      <c r="X6" s="343"/>
      <c r="Y6" s="344"/>
      <c r="Z6" s="343"/>
      <c r="AA6" s="344"/>
      <c r="AB6" s="10"/>
      <c r="AC6" s="13"/>
      <c r="AD6" s="13"/>
      <c r="AK6" s="15"/>
    </row>
    <row r="7" spans="1:42" ht="38.4" hidden="1" customHeight="1" outlineLevel="1" x14ac:dyDescent="0.4">
      <c r="A7" s="2" t="s">
        <v>42</v>
      </c>
      <c r="B7" s="2" t="s">
        <v>108</v>
      </c>
      <c r="C7" s="2" t="s">
        <v>109</v>
      </c>
      <c r="D7" s="2" t="s">
        <v>6</v>
      </c>
      <c r="E7" s="2" t="s">
        <v>110</v>
      </c>
      <c r="G7" s="11"/>
      <c r="H7" s="347"/>
      <c r="I7" s="16"/>
      <c r="J7" s="17"/>
      <c r="K7" s="18" t="s">
        <v>10</v>
      </c>
      <c r="L7" s="19"/>
      <c r="M7" s="18" t="s">
        <v>10</v>
      </c>
      <c r="N7" s="19"/>
      <c r="O7" s="20" t="s">
        <v>10</v>
      </c>
      <c r="P7" s="21"/>
      <c r="Q7" s="18" t="s">
        <v>10</v>
      </c>
      <c r="R7" s="19"/>
      <c r="S7" s="18" t="s">
        <v>10</v>
      </c>
      <c r="T7" s="19"/>
      <c r="U7" s="22" t="s">
        <v>10</v>
      </c>
      <c r="V7" s="23"/>
      <c r="W7" s="22" t="s">
        <v>10</v>
      </c>
      <c r="X7" s="23"/>
      <c r="Y7" s="22" t="s">
        <v>10</v>
      </c>
      <c r="Z7" s="23"/>
      <c r="AA7" s="22" t="s">
        <v>10</v>
      </c>
      <c r="AB7" s="10"/>
      <c r="AC7" s="13"/>
      <c r="AD7" s="13"/>
      <c r="AK7" s="15"/>
    </row>
    <row r="8" spans="1:42" ht="38.4" hidden="1" customHeight="1" outlineLevel="1" x14ac:dyDescent="0.4">
      <c r="A8" s="2" t="s">
        <v>133</v>
      </c>
      <c r="B8" s="2" t="s">
        <v>134</v>
      </c>
      <c r="C8" s="2">
        <v>0</v>
      </c>
      <c r="D8" s="2">
        <v>1</v>
      </c>
      <c r="E8" s="2" t="str">
        <f>B8&amp;C8&amp;D8&amp;IF($A$2="Non-municipal","N",IF($A$2="Municiple","Y","error"))</f>
        <v>We01Y</v>
      </c>
      <c r="G8" s="11"/>
      <c r="H8" s="332" t="s">
        <v>11</v>
      </c>
      <c r="I8" s="24" t="s">
        <v>12</v>
      </c>
      <c r="J8" s="25">
        <v>697.46</v>
      </c>
      <c r="K8" s="26">
        <f t="shared" ref="K8:K23" si="0">ROUND(J8 * (1 + VAT), 2)</f>
        <v>802.08</v>
      </c>
      <c r="L8" s="27">
        <v>174.34</v>
      </c>
      <c r="M8" s="26">
        <f t="shared" ref="M8:M23" si="1">ROUND(L8 * (1 + VAT), 2)</f>
        <v>200.49</v>
      </c>
      <c r="N8" s="27">
        <v>116.26</v>
      </c>
      <c r="O8" s="28">
        <f t="shared" ref="O8:O23" si="2">ROUND(N8 * (1 + VAT), 2)</f>
        <v>133.69999999999999</v>
      </c>
      <c r="P8" s="29">
        <v>289.5</v>
      </c>
      <c r="Q8" s="26">
        <f t="shared" ref="Q8:Q23" si="3">ROUND(P8 * (1 + VAT), 2)</f>
        <v>332.93</v>
      </c>
      <c r="R8" s="27">
        <v>162.75</v>
      </c>
      <c r="S8" s="26">
        <f t="shared" ref="S8:S23" si="4">ROUND(R8 * (1 + VAT), 2)</f>
        <v>187.16</v>
      </c>
      <c r="T8" s="27">
        <v>116.31</v>
      </c>
      <c r="U8" s="30">
        <f t="shared" ref="U8:U23" si="5">ROUND(T8 * (1 + VAT), 2)</f>
        <v>133.76</v>
      </c>
      <c r="V8" s="27">
        <v>23.22</v>
      </c>
      <c r="W8" s="30">
        <f t="shared" ref="W8:AA23" si="6">ROUND(V8 * (1 + VAT), 2)</f>
        <v>26.7</v>
      </c>
      <c r="X8" s="31">
        <v>3.33</v>
      </c>
      <c r="Y8" s="32">
        <f t="shared" si="6"/>
        <v>3.83</v>
      </c>
      <c r="Z8" s="31">
        <v>10.85</v>
      </c>
      <c r="AA8" s="32">
        <f t="shared" si="6"/>
        <v>12.48</v>
      </c>
      <c r="AB8" s="33"/>
      <c r="AC8" s="34"/>
      <c r="AD8" s="35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7"/>
    </row>
    <row r="9" spans="1:42" ht="38.4" hidden="1" customHeight="1" outlineLevel="1" x14ac:dyDescent="0.4">
      <c r="A9" s="2" t="s">
        <v>133</v>
      </c>
      <c r="B9" s="2" t="s">
        <v>134</v>
      </c>
      <c r="C9" s="2">
        <v>0</v>
      </c>
      <c r="D9" s="2">
        <v>2</v>
      </c>
      <c r="E9" s="2" t="str">
        <f t="shared" ref="E9:E23" si="7">B9&amp;C9&amp;D9&amp;IF($A$2="Non-municipal","N",IF($A$2="Municiple","Y","error"))</f>
        <v>We02Y</v>
      </c>
      <c r="G9" s="11"/>
      <c r="H9" s="333"/>
      <c r="I9" s="24" t="s">
        <v>13</v>
      </c>
      <c r="J9" s="38">
        <v>677.39</v>
      </c>
      <c r="K9" s="39">
        <f t="shared" si="0"/>
        <v>779</v>
      </c>
      <c r="L9" s="40">
        <v>169.34</v>
      </c>
      <c r="M9" s="39">
        <f t="shared" si="1"/>
        <v>194.74</v>
      </c>
      <c r="N9" s="40">
        <v>112.9</v>
      </c>
      <c r="O9" s="41">
        <f t="shared" si="2"/>
        <v>129.84</v>
      </c>
      <c r="P9" s="42">
        <v>281.12</v>
      </c>
      <c r="Q9" s="39">
        <f t="shared" si="3"/>
        <v>323.29000000000002</v>
      </c>
      <c r="R9" s="40">
        <v>158.05000000000001</v>
      </c>
      <c r="S9" s="39">
        <f t="shared" si="4"/>
        <v>181.76</v>
      </c>
      <c r="T9" s="40">
        <v>112.9</v>
      </c>
      <c r="U9" s="43">
        <f t="shared" si="5"/>
        <v>129.84</v>
      </c>
      <c r="V9" s="40">
        <v>22.55</v>
      </c>
      <c r="W9" s="43">
        <f t="shared" si="6"/>
        <v>25.93</v>
      </c>
      <c r="X9" s="44">
        <v>7.71</v>
      </c>
      <c r="Y9" s="45">
        <f t="shared" si="6"/>
        <v>8.8699999999999992</v>
      </c>
      <c r="Z9" s="44">
        <v>10.41</v>
      </c>
      <c r="AA9" s="45">
        <f t="shared" si="6"/>
        <v>11.97</v>
      </c>
      <c r="AB9" s="46"/>
      <c r="AC9" s="34"/>
      <c r="AD9" s="35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7"/>
    </row>
    <row r="10" spans="1:42" ht="38.4" hidden="1" customHeight="1" outlineLevel="1" x14ac:dyDescent="0.4">
      <c r="A10" s="2" t="s">
        <v>133</v>
      </c>
      <c r="B10" s="2" t="s">
        <v>134</v>
      </c>
      <c r="C10" s="2">
        <v>0</v>
      </c>
      <c r="D10" s="2">
        <v>3</v>
      </c>
      <c r="E10" s="2" t="str">
        <f t="shared" si="7"/>
        <v>We03Y</v>
      </c>
      <c r="G10" s="11"/>
      <c r="H10" s="333"/>
      <c r="I10" s="24" t="s">
        <v>14</v>
      </c>
      <c r="J10" s="38">
        <v>628.57000000000005</v>
      </c>
      <c r="K10" s="39">
        <f t="shared" si="0"/>
        <v>722.86</v>
      </c>
      <c r="L10" s="40">
        <v>157.13999999999999</v>
      </c>
      <c r="M10" s="39">
        <f t="shared" si="1"/>
        <v>180.71</v>
      </c>
      <c r="N10" s="40">
        <v>104.75</v>
      </c>
      <c r="O10" s="41">
        <f t="shared" si="2"/>
        <v>120.46</v>
      </c>
      <c r="P10" s="42">
        <v>260.87</v>
      </c>
      <c r="Q10" s="39">
        <f t="shared" si="3"/>
        <v>300</v>
      </c>
      <c r="R10" s="40">
        <v>146.68</v>
      </c>
      <c r="S10" s="39">
        <f t="shared" si="4"/>
        <v>168.68</v>
      </c>
      <c r="T10" s="40">
        <v>104.75</v>
      </c>
      <c r="U10" s="43">
        <f t="shared" si="5"/>
        <v>120.46</v>
      </c>
      <c r="V10" s="40">
        <v>20.93</v>
      </c>
      <c r="W10" s="43">
        <f t="shared" si="6"/>
        <v>24.07</v>
      </c>
      <c r="X10" s="47">
        <v>6.46</v>
      </c>
      <c r="Y10" s="45">
        <f t="shared" si="6"/>
        <v>7.43</v>
      </c>
      <c r="Z10" s="47">
        <v>9.5</v>
      </c>
      <c r="AA10" s="45">
        <f t="shared" si="6"/>
        <v>10.93</v>
      </c>
      <c r="AB10" s="46"/>
      <c r="AC10" s="34"/>
      <c r="AD10" s="35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7"/>
    </row>
    <row r="11" spans="1:42" ht="38.4" hidden="1" customHeight="1" outlineLevel="1" x14ac:dyDescent="0.4">
      <c r="A11" s="2" t="s">
        <v>133</v>
      </c>
      <c r="B11" s="2" t="s">
        <v>134</v>
      </c>
      <c r="C11" s="2">
        <v>0</v>
      </c>
      <c r="D11" s="2">
        <v>4</v>
      </c>
      <c r="E11" s="2" t="str">
        <f t="shared" si="7"/>
        <v>We04Y</v>
      </c>
      <c r="G11" s="11"/>
      <c r="H11" s="334"/>
      <c r="I11" s="48" t="s">
        <v>15</v>
      </c>
      <c r="J11" s="49">
        <v>586.13</v>
      </c>
      <c r="K11" s="50">
        <f t="shared" si="0"/>
        <v>674.05</v>
      </c>
      <c r="L11" s="51">
        <v>146.54</v>
      </c>
      <c r="M11" s="50">
        <f t="shared" si="1"/>
        <v>168.52</v>
      </c>
      <c r="N11" s="51">
        <v>97.69</v>
      </c>
      <c r="O11" s="52">
        <f t="shared" si="2"/>
        <v>112.34</v>
      </c>
      <c r="P11" s="53">
        <v>243.26</v>
      </c>
      <c r="Q11" s="50">
        <f t="shared" si="3"/>
        <v>279.75</v>
      </c>
      <c r="R11" s="51">
        <v>136.77000000000001</v>
      </c>
      <c r="S11" s="50">
        <f t="shared" si="4"/>
        <v>157.29</v>
      </c>
      <c r="T11" s="51">
        <v>97.69</v>
      </c>
      <c r="U11" s="54">
        <f t="shared" si="5"/>
        <v>112.34</v>
      </c>
      <c r="V11" s="51">
        <v>19.510000000000002</v>
      </c>
      <c r="W11" s="54">
        <f t="shared" si="6"/>
        <v>22.44</v>
      </c>
      <c r="X11" s="55">
        <v>7.14</v>
      </c>
      <c r="Y11" s="56">
        <f t="shared" si="6"/>
        <v>8.2100000000000009</v>
      </c>
      <c r="Z11" s="55">
        <v>16.59</v>
      </c>
      <c r="AA11" s="56">
        <f t="shared" si="6"/>
        <v>19.079999999999998</v>
      </c>
      <c r="AB11" s="46"/>
      <c r="AC11" s="34"/>
      <c r="AD11" s="35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7"/>
    </row>
    <row r="12" spans="1:42" ht="38.4" hidden="1" customHeight="1" outlineLevel="1" x14ac:dyDescent="0.4">
      <c r="A12" s="2" t="s">
        <v>133</v>
      </c>
      <c r="B12" s="2" t="s">
        <v>134</v>
      </c>
      <c r="C12" s="2">
        <v>1</v>
      </c>
      <c r="D12" s="2">
        <v>1</v>
      </c>
      <c r="E12" s="2" t="str">
        <f t="shared" si="7"/>
        <v>We11Y</v>
      </c>
      <c r="G12" s="11"/>
      <c r="H12" s="332" t="s">
        <v>16</v>
      </c>
      <c r="I12" s="24" t="s">
        <v>12</v>
      </c>
      <c r="J12" s="25">
        <v>706.96</v>
      </c>
      <c r="K12" s="26">
        <f t="shared" si="0"/>
        <v>813</v>
      </c>
      <c r="L12" s="27">
        <v>176.75</v>
      </c>
      <c r="M12" s="26">
        <f t="shared" si="1"/>
        <v>203.26</v>
      </c>
      <c r="N12" s="57">
        <v>117.84</v>
      </c>
      <c r="O12" s="28">
        <f t="shared" si="2"/>
        <v>135.52000000000001</v>
      </c>
      <c r="P12" s="29">
        <v>293.41000000000003</v>
      </c>
      <c r="Q12" s="26">
        <f t="shared" si="3"/>
        <v>337.42</v>
      </c>
      <c r="R12" s="27">
        <v>164.98</v>
      </c>
      <c r="S12" s="26">
        <f t="shared" si="4"/>
        <v>189.73</v>
      </c>
      <c r="T12" s="27">
        <v>117.84</v>
      </c>
      <c r="U12" s="30">
        <f t="shared" si="5"/>
        <v>135.52000000000001</v>
      </c>
      <c r="V12" s="27">
        <v>23.3</v>
      </c>
      <c r="W12" s="30">
        <f t="shared" si="6"/>
        <v>26.8</v>
      </c>
      <c r="X12" s="58">
        <v>3.33</v>
      </c>
      <c r="Y12" s="59">
        <f t="shared" si="6"/>
        <v>3.83</v>
      </c>
      <c r="Z12" s="58">
        <v>11.01</v>
      </c>
      <c r="AA12" s="59">
        <f t="shared" si="6"/>
        <v>12.66</v>
      </c>
      <c r="AB12" s="10"/>
      <c r="AC12" s="34"/>
      <c r="AD12" s="35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7"/>
    </row>
    <row r="13" spans="1:42" ht="38.4" hidden="1" customHeight="1" outlineLevel="1" x14ac:dyDescent="0.4">
      <c r="A13" s="2" t="s">
        <v>133</v>
      </c>
      <c r="B13" s="2" t="s">
        <v>134</v>
      </c>
      <c r="C13" s="2">
        <v>1</v>
      </c>
      <c r="D13" s="2">
        <v>2</v>
      </c>
      <c r="E13" s="2" t="str">
        <f t="shared" si="7"/>
        <v>We12Y</v>
      </c>
      <c r="G13" s="11"/>
      <c r="H13" s="333"/>
      <c r="I13" s="24" t="s">
        <v>13</v>
      </c>
      <c r="J13" s="38">
        <v>685.15</v>
      </c>
      <c r="K13" s="39">
        <f t="shared" si="0"/>
        <v>787.92</v>
      </c>
      <c r="L13" s="40">
        <v>171.3</v>
      </c>
      <c r="M13" s="39">
        <f t="shared" si="1"/>
        <v>197</v>
      </c>
      <c r="N13" s="60">
        <v>114.21</v>
      </c>
      <c r="O13" s="41">
        <f t="shared" si="2"/>
        <v>131.34</v>
      </c>
      <c r="P13" s="42">
        <v>284.33999999999997</v>
      </c>
      <c r="Q13" s="39">
        <f t="shared" si="3"/>
        <v>326.99</v>
      </c>
      <c r="R13" s="40">
        <v>159.88</v>
      </c>
      <c r="S13" s="39">
        <f t="shared" si="4"/>
        <v>183.86</v>
      </c>
      <c r="T13" s="40">
        <v>114.21</v>
      </c>
      <c r="U13" s="43">
        <f t="shared" si="5"/>
        <v>131.34</v>
      </c>
      <c r="V13" s="40">
        <v>22.59</v>
      </c>
      <c r="W13" s="43">
        <f t="shared" si="6"/>
        <v>25.98</v>
      </c>
      <c r="X13" s="44">
        <v>7.71</v>
      </c>
      <c r="Y13" s="45">
        <f t="shared" si="6"/>
        <v>8.8699999999999992</v>
      </c>
      <c r="Z13" s="44">
        <v>10.54</v>
      </c>
      <c r="AA13" s="45">
        <f t="shared" si="6"/>
        <v>12.12</v>
      </c>
      <c r="AB13" s="61"/>
      <c r="AC13" s="34"/>
      <c r="AD13" s="35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7"/>
    </row>
    <row r="14" spans="1:42" ht="38.4" hidden="1" customHeight="1" outlineLevel="1" x14ac:dyDescent="0.4">
      <c r="A14" s="2" t="s">
        <v>133</v>
      </c>
      <c r="B14" s="2" t="s">
        <v>134</v>
      </c>
      <c r="C14" s="2">
        <v>1</v>
      </c>
      <c r="D14" s="2">
        <v>3</v>
      </c>
      <c r="E14" s="2" t="str">
        <f t="shared" si="7"/>
        <v>We13Y</v>
      </c>
      <c r="G14" s="11"/>
      <c r="H14" s="333"/>
      <c r="I14" s="24" t="s">
        <v>14</v>
      </c>
      <c r="J14" s="38">
        <v>634.86</v>
      </c>
      <c r="K14" s="39">
        <f t="shared" si="0"/>
        <v>730.09</v>
      </c>
      <c r="L14" s="40">
        <v>158.72</v>
      </c>
      <c r="M14" s="39">
        <f t="shared" si="1"/>
        <v>182.53</v>
      </c>
      <c r="N14" s="60">
        <v>105.81</v>
      </c>
      <c r="O14" s="41">
        <f t="shared" si="2"/>
        <v>121.68</v>
      </c>
      <c r="P14" s="42">
        <v>263.47000000000003</v>
      </c>
      <c r="Q14" s="39">
        <f t="shared" si="3"/>
        <v>302.99</v>
      </c>
      <c r="R14" s="40">
        <v>148.13999999999999</v>
      </c>
      <c r="S14" s="39">
        <f t="shared" si="4"/>
        <v>170.36</v>
      </c>
      <c r="T14" s="40">
        <v>105.81</v>
      </c>
      <c r="U14" s="43">
        <f t="shared" si="5"/>
        <v>121.68</v>
      </c>
      <c r="V14" s="40">
        <v>20.93</v>
      </c>
      <c r="W14" s="43">
        <f t="shared" si="6"/>
        <v>24.07</v>
      </c>
      <c r="X14" s="44">
        <v>6.46</v>
      </c>
      <c r="Y14" s="45">
        <f t="shared" si="6"/>
        <v>7.43</v>
      </c>
      <c r="Z14" s="44">
        <v>9.6</v>
      </c>
      <c r="AA14" s="45">
        <f t="shared" si="6"/>
        <v>11.04</v>
      </c>
      <c r="AB14" s="61"/>
      <c r="AC14" s="34"/>
      <c r="AD14" s="35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7"/>
    </row>
    <row r="15" spans="1:42" ht="38.4" hidden="1" customHeight="1" outlineLevel="1" x14ac:dyDescent="0.4">
      <c r="A15" s="2" t="s">
        <v>133</v>
      </c>
      <c r="B15" s="2" t="s">
        <v>134</v>
      </c>
      <c r="C15" s="2">
        <v>1</v>
      </c>
      <c r="D15" s="2">
        <v>4</v>
      </c>
      <c r="E15" s="2" t="str">
        <f t="shared" si="7"/>
        <v>We14Y</v>
      </c>
      <c r="G15" s="11"/>
      <c r="H15" s="334"/>
      <c r="I15" s="48" t="s">
        <v>15</v>
      </c>
      <c r="J15" s="49">
        <v>592</v>
      </c>
      <c r="K15" s="50">
        <f t="shared" si="0"/>
        <v>680.8</v>
      </c>
      <c r="L15" s="51">
        <v>148</v>
      </c>
      <c r="M15" s="50">
        <f t="shared" si="1"/>
        <v>170.2</v>
      </c>
      <c r="N15" s="62">
        <v>98.66</v>
      </c>
      <c r="O15" s="52">
        <f t="shared" si="2"/>
        <v>113.46</v>
      </c>
      <c r="P15" s="53">
        <v>245.68</v>
      </c>
      <c r="Q15" s="50">
        <f t="shared" si="3"/>
        <v>282.52999999999997</v>
      </c>
      <c r="R15" s="51">
        <v>138.13999999999999</v>
      </c>
      <c r="S15" s="50">
        <f t="shared" si="4"/>
        <v>158.86000000000001</v>
      </c>
      <c r="T15" s="51">
        <v>98.66</v>
      </c>
      <c r="U15" s="54">
        <f t="shared" si="5"/>
        <v>113.46</v>
      </c>
      <c r="V15" s="51">
        <v>19.510000000000002</v>
      </c>
      <c r="W15" s="54">
        <f t="shared" si="6"/>
        <v>22.44</v>
      </c>
      <c r="X15" s="63">
        <v>7.14</v>
      </c>
      <c r="Y15" s="56">
        <f t="shared" si="6"/>
        <v>8.2100000000000009</v>
      </c>
      <c r="Z15" s="63">
        <v>16.760000000000002</v>
      </c>
      <c r="AA15" s="56">
        <f t="shared" si="6"/>
        <v>19.27</v>
      </c>
      <c r="AB15" s="61"/>
      <c r="AC15" s="34"/>
      <c r="AD15" s="35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7"/>
    </row>
    <row r="16" spans="1:42" ht="38.4" hidden="1" customHeight="1" outlineLevel="1" x14ac:dyDescent="0.4">
      <c r="A16" s="2" t="s">
        <v>133</v>
      </c>
      <c r="B16" s="2" t="s">
        <v>134</v>
      </c>
      <c r="C16" s="2">
        <v>2</v>
      </c>
      <c r="D16" s="2">
        <v>1</v>
      </c>
      <c r="E16" s="2" t="str">
        <f t="shared" si="7"/>
        <v>We21Y</v>
      </c>
      <c r="G16" s="11"/>
      <c r="H16" s="332" t="s">
        <v>17</v>
      </c>
      <c r="I16" s="24" t="s">
        <v>12</v>
      </c>
      <c r="J16" s="25">
        <v>713.61</v>
      </c>
      <c r="K16" s="26">
        <f t="shared" si="0"/>
        <v>820.65</v>
      </c>
      <c r="L16" s="27">
        <v>178.39</v>
      </c>
      <c r="M16" s="26">
        <f t="shared" si="1"/>
        <v>205.15</v>
      </c>
      <c r="N16" s="57">
        <v>118.96</v>
      </c>
      <c r="O16" s="28">
        <f t="shared" si="2"/>
        <v>136.80000000000001</v>
      </c>
      <c r="P16" s="29">
        <v>296.2</v>
      </c>
      <c r="Q16" s="26">
        <f t="shared" si="3"/>
        <v>340.63</v>
      </c>
      <c r="R16" s="27">
        <v>166.52</v>
      </c>
      <c r="S16" s="26">
        <f t="shared" si="4"/>
        <v>191.5</v>
      </c>
      <c r="T16" s="27">
        <v>118.97</v>
      </c>
      <c r="U16" s="30">
        <f t="shared" si="5"/>
        <v>136.82</v>
      </c>
      <c r="V16" s="27">
        <v>23.29</v>
      </c>
      <c r="W16" s="30">
        <f t="shared" si="6"/>
        <v>26.78</v>
      </c>
      <c r="X16" s="31">
        <v>3.33</v>
      </c>
      <c r="Y16" s="59">
        <f t="shared" si="6"/>
        <v>3.83</v>
      </c>
      <c r="Z16" s="31">
        <v>11.13</v>
      </c>
      <c r="AA16" s="59">
        <f t="shared" si="6"/>
        <v>12.8</v>
      </c>
      <c r="AB16" s="10"/>
      <c r="AC16" s="34"/>
      <c r="AD16" s="35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7"/>
    </row>
    <row r="17" spans="1:42" ht="38.4" hidden="1" customHeight="1" outlineLevel="1" x14ac:dyDescent="0.4">
      <c r="A17" s="2" t="s">
        <v>133</v>
      </c>
      <c r="B17" s="2" t="s">
        <v>134</v>
      </c>
      <c r="C17" s="2">
        <v>2</v>
      </c>
      <c r="D17" s="2">
        <v>2</v>
      </c>
      <c r="E17" s="2" t="str">
        <f t="shared" si="7"/>
        <v>We22Y</v>
      </c>
      <c r="G17" s="11"/>
      <c r="H17" s="333"/>
      <c r="I17" s="24" t="s">
        <v>13</v>
      </c>
      <c r="J17" s="38">
        <v>692.19</v>
      </c>
      <c r="K17" s="39">
        <f t="shared" si="0"/>
        <v>796.02</v>
      </c>
      <c r="L17" s="40">
        <v>173.06</v>
      </c>
      <c r="M17" s="39">
        <f t="shared" si="1"/>
        <v>199.02</v>
      </c>
      <c r="N17" s="60">
        <v>115.39</v>
      </c>
      <c r="O17" s="41">
        <f t="shared" si="2"/>
        <v>132.69999999999999</v>
      </c>
      <c r="P17" s="42">
        <v>287.27999999999997</v>
      </c>
      <c r="Q17" s="39">
        <f t="shared" si="3"/>
        <v>330.37</v>
      </c>
      <c r="R17" s="40">
        <v>161.51</v>
      </c>
      <c r="S17" s="39">
        <f t="shared" si="4"/>
        <v>185.74</v>
      </c>
      <c r="T17" s="40">
        <v>115.39</v>
      </c>
      <c r="U17" s="43">
        <f t="shared" si="5"/>
        <v>132.69999999999999</v>
      </c>
      <c r="V17" s="40">
        <v>22.59</v>
      </c>
      <c r="W17" s="43">
        <f t="shared" si="6"/>
        <v>25.98</v>
      </c>
      <c r="X17" s="44">
        <v>7.71</v>
      </c>
      <c r="Y17" s="45">
        <f t="shared" si="6"/>
        <v>8.8699999999999992</v>
      </c>
      <c r="Z17" s="44">
        <v>10.65</v>
      </c>
      <c r="AA17" s="45">
        <f t="shared" si="6"/>
        <v>12.25</v>
      </c>
      <c r="AB17" s="64"/>
      <c r="AC17" s="34"/>
      <c r="AD17" s="35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7"/>
    </row>
    <row r="18" spans="1:42" ht="38.4" hidden="1" customHeight="1" outlineLevel="1" x14ac:dyDescent="0.4">
      <c r="A18" s="2" t="s">
        <v>133</v>
      </c>
      <c r="B18" s="2" t="s">
        <v>134</v>
      </c>
      <c r="C18" s="2">
        <v>2</v>
      </c>
      <c r="D18" s="2">
        <v>3</v>
      </c>
      <c r="E18" s="2" t="str">
        <f t="shared" si="7"/>
        <v>We23Y</v>
      </c>
      <c r="G18" s="11"/>
      <c r="H18" s="333"/>
      <c r="I18" s="24" t="s">
        <v>14</v>
      </c>
      <c r="J18" s="38">
        <v>641.14</v>
      </c>
      <c r="K18" s="39">
        <f t="shared" si="0"/>
        <v>737.31</v>
      </c>
      <c r="L18" s="40">
        <v>160.29</v>
      </c>
      <c r="M18" s="39">
        <f t="shared" si="1"/>
        <v>184.33</v>
      </c>
      <c r="N18" s="60">
        <v>106.86</v>
      </c>
      <c r="O18" s="41">
        <f t="shared" si="2"/>
        <v>122.89</v>
      </c>
      <c r="P18" s="42">
        <v>266.08999999999997</v>
      </c>
      <c r="Q18" s="39">
        <f t="shared" si="3"/>
        <v>306</v>
      </c>
      <c r="R18" s="40">
        <v>149.6</v>
      </c>
      <c r="S18" s="39">
        <f t="shared" si="4"/>
        <v>172.04</v>
      </c>
      <c r="T18" s="40">
        <v>106.86</v>
      </c>
      <c r="U18" s="43">
        <f t="shared" si="5"/>
        <v>122.89</v>
      </c>
      <c r="V18" s="40">
        <v>20.93</v>
      </c>
      <c r="W18" s="43">
        <f t="shared" si="6"/>
        <v>24.07</v>
      </c>
      <c r="X18" s="44">
        <v>6.46</v>
      </c>
      <c r="Y18" s="45">
        <f t="shared" si="6"/>
        <v>7.43</v>
      </c>
      <c r="Z18" s="44">
        <v>9.68</v>
      </c>
      <c r="AA18" s="45">
        <f t="shared" si="6"/>
        <v>11.13</v>
      </c>
      <c r="AB18" s="64"/>
      <c r="AC18" s="34"/>
      <c r="AD18" s="35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7"/>
    </row>
    <row r="19" spans="1:42" ht="38.4" hidden="1" customHeight="1" outlineLevel="1" x14ac:dyDescent="0.4">
      <c r="A19" s="2" t="s">
        <v>133</v>
      </c>
      <c r="B19" s="2" t="s">
        <v>134</v>
      </c>
      <c r="C19" s="2">
        <v>2</v>
      </c>
      <c r="D19" s="2">
        <v>4</v>
      </c>
      <c r="E19" s="2" t="str">
        <f t="shared" si="7"/>
        <v>We24Y</v>
      </c>
      <c r="G19" s="11"/>
      <c r="H19" s="334"/>
      <c r="I19" s="48" t="s">
        <v>15</v>
      </c>
      <c r="J19" s="49">
        <v>597.86</v>
      </c>
      <c r="K19" s="50">
        <f t="shared" si="0"/>
        <v>687.54</v>
      </c>
      <c r="L19" s="51">
        <v>149.47</v>
      </c>
      <c r="M19" s="50">
        <f t="shared" si="1"/>
        <v>171.89</v>
      </c>
      <c r="N19" s="62">
        <v>99.64</v>
      </c>
      <c r="O19" s="52">
        <f t="shared" si="2"/>
        <v>114.59</v>
      </c>
      <c r="P19" s="53">
        <v>248.12</v>
      </c>
      <c r="Q19" s="50">
        <f t="shared" si="3"/>
        <v>285.33999999999997</v>
      </c>
      <c r="R19" s="51">
        <v>139.51</v>
      </c>
      <c r="S19" s="50">
        <f t="shared" si="4"/>
        <v>160.44</v>
      </c>
      <c r="T19" s="51">
        <v>99.64</v>
      </c>
      <c r="U19" s="54">
        <f t="shared" si="5"/>
        <v>114.59</v>
      </c>
      <c r="V19" s="51">
        <v>19.510000000000002</v>
      </c>
      <c r="W19" s="54">
        <f t="shared" si="6"/>
        <v>22.44</v>
      </c>
      <c r="X19" s="63">
        <v>7.14</v>
      </c>
      <c r="Y19" s="56">
        <f t="shared" si="6"/>
        <v>8.2100000000000009</v>
      </c>
      <c r="Z19" s="63">
        <v>16.920000000000002</v>
      </c>
      <c r="AA19" s="56">
        <f t="shared" si="6"/>
        <v>19.46</v>
      </c>
      <c r="AB19" s="46"/>
      <c r="AC19" s="34"/>
      <c r="AD19" s="35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7"/>
    </row>
    <row r="20" spans="1:42" ht="38.4" hidden="1" customHeight="1" outlineLevel="1" x14ac:dyDescent="0.4">
      <c r="A20" s="2" t="s">
        <v>133</v>
      </c>
      <c r="B20" s="2" t="s">
        <v>134</v>
      </c>
      <c r="C20" s="2">
        <v>3</v>
      </c>
      <c r="D20" s="2">
        <v>1</v>
      </c>
      <c r="E20" s="2" t="str">
        <f t="shared" si="7"/>
        <v>We31Y</v>
      </c>
      <c r="G20" s="11"/>
      <c r="H20" s="332" t="s">
        <v>18</v>
      </c>
      <c r="I20" s="24" t="s">
        <v>12</v>
      </c>
      <c r="J20" s="25">
        <v>721.57</v>
      </c>
      <c r="K20" s="26">
        <f t="shared" si="0"/>
        <v>829.81</v>
      </c>
      <c r="L20" s="27">
        <v>180.39</v>
      </c>
      <c r="M20" s="26">
        <f t="shared" si="1"/>
        <v>207.45</v>
      </c>
      <c r="N20" s="57">
        <v>120.26</v>
      </c>
      <c r="O20" s="28">
        <f t="shared" si="2"/>
        <v>138.30000000000001</v>
      </c>
      <c r="P20" s="29">
        <v>299.44</v>
      </c>
      <c r="Q20" s="26">
        <f t="shared" si="3"/>
        <v>344.36</v>
      </c>
      <c r="R20" s="27">
        <v>168.37</v>
      </c>
      <c r="S20" s="26">
        <f t="shared" si="4"/>
        <v>193.63</v>
      </c>
      <c r="T20" s="27">
        <v>120.26</v>
      </c>
      <c r="U20" s="30">
        <f t="shared" si="5"/>
        <v>138.30000000000001</v>
      </c>
      <c r="V20" s="27">
        <v>23.32</v>
      </c>
      <c r="W20" s="30">
        <f t="shared" si="6"/>
        <v>26.82</v>
      </c>
      <c r="X20" s="58">
        <v>3.33</v>
      </c>
      <c r="Y20" s="59">
        <f t="shared" si="6"/>
        <v>3.83</v>
      </c>
      <c r="Z20" s="58">
        <v>11.23</v>
      </c>
      <c r="AA20" s="59">
        <f t="shared" si="6"/>
        <v>12.91</v>
      </c>
      <c r="AB20" s="10"/>
      <c r="AC20" s="34"/>
      <c r="AD20" s="35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7"/>
    </row>
    <row r="21" spans="1:42" ht="38.4" hidden="1" customHeight="1" outlineLevel="1" x14ac:dyDescent="0.4">
      <c r="A21" s="2" t="s">
        <v>133</v>
      </c>
      <c r="B21" s="2" t="s">
        <v>134</v>
      </c>
      <c r="C21" s="2">
        <v>3</v>
      </c>
      <c r="D21" s="2">
        <v>2</v>
      </c>
      <c r="E21" s="2" t="str">
        <f t="shared" si="7"/>
        <v>We32Y</v>
      </c>
      <c r="G21" s="11"/>
      <c r="H21" s="333"/>
      <c r="I21" s="24" t="s">
        <v>13</v>
      </c>
      <c r="J21" s="38">
        <v>698.76</v>
      </c>
      <c r="K21" s="39">
        <f t="shared" si="0"/>
        <v>803.57</v>
      </c>
      <c r="L21" s="40">
        <v>174.68</v>
      </c>
      <c r="M21" s="39">
        <f t="shared" si="1"/>
        <v>200.88</v>
      </c>
      <c r="N21" s="60">
        <v>116.47</v>
      </c>
      <c r="O21" s="41">
        <f t="shared" si="2"/>
        <v>133.94</v>
      </c>
      <c r="P21" s="42">
        <v>289.98</v>
      </c>
      <c r="Q21" s="39">
        <f t="shared" si="3"/>
        <v>333.48</v>
      </c>
      <c r="R21" s="40">
        <v>163.04</v>
      </c>
      <c r="S21" s="39">
        <f t="shared" si="4"/>
        <v>187.5</v>
      </c>
      <c r="T21" s="40">
        <v>116.47</v>
      </c>
      <c r="U21" s="43">
        <f t="shared" si="5"/>
        <v>133.94</v>
      </c>
      <c r="V21" s="40">
        <v>22.59</v>
      </c>
      <c r="W21" s="43">
        <f t="shared" si="6"/>
        <v>25.98</v>
      </c>
      <c r="X21" s="44">
        <v>7.71</v>
      </c>
      <c r="Y21" s="45">
        <f t="shared" si="6"/>
        <v>8.8699999999999992</v>
      </c>
      <c r="Z21" s="44">
        <v>10.75</v>
      </c>
      <c r="AA21" s="45">
        <f t="shared" si="6"/>
        <v>12.36</v>
      </c>
      <c r="AB21" s="64"/>
      <c r="AC21" s="34"/>
      <c r="AD21" s="35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7"/>
    </row>
    <row r="22" spans="1:42" ht="38.4" hidden="1" customHeight="1" outlineLevel="1" x14ac:dyDescent="0.4">
      <c r="A22" s="2" t="s">
        <v>133</v>
      </c>
      <c r="B22" s="2" t="s">
        <v>134</v>
      </c>
      <c r="C22" s="2">
        <v>3</v>
      </c>
      <c r="D22" s="2">
        <v>3</v>
      </c>
      <c r="E22" s="2" t="str">
        <f t="shared" si="7"/>
        <v>We33Y</v>
      </c>
      <c r="G22" s="11"/>
      <c r="H22" s="333"/>
      <c r="I22" s="24" t="s">
        <v>14</v>
      </c>
      <c r="J22" s="38">
        <v>647.42999999999995</v>
      </c>
      <c r="K22" s="39">
        <f t="shared" si="0"/>
        <v>744.54</v>
      </c>
      <c r="L22" s="40">
        <v>161.86000000000001</v>
      </c>
      <c r="M22" s="39">
        <f t="shared" si="1"/>
        <v>186.14</v>
      </c>
      <c r="N22" s="60">
        <v>107.9</v>
      </c>
      <c r="O22" s="41">
        <f t="shared" si="2"/>
        <v>124.09</v>
      </c>
      <c r="P22" s="42">
        <v>268.68</v>
      </c>
      <c r="Q22" s="39">
        <f t="shared" si="3"/>
        <v>308.98</v>
      </c>
      <c r="R22" s="40">
        <v>151.07</v>
      </c>
      <c r="S22" s="39">
        <f t="shared" si="4"/>
        <v>173.73</v>
      </c>
      <c r="T22" s="40">
        <v>107.9</v>
      </c>
      <c r="U22" s="43">
        <f t="shared" si="5"/>
        <v>124.09</v>
      </c>
      <c r="V22" s="40">
        <v>20.93</v>
      </c>
      <c r="W22" s="43">
        <f t="shared" si="6"/>
        <v>24.07</v>
      </c>
      <c r="X22" s="44">
        <v>6.46</v>
      </c>
      <c r="Y22" s="45">
        <f t="shared" si="6"/>
        <v>7.43</v>
      </c>
      <c r="Z22" s="44">
        <v>9.7899999999999991</v>
      </c>
      <c r="AA22" s="45">
        <f t="shared" si="6"/>
        <v>11.26</v>
      </c>
      <c r="AB22" s="64"/>
      <c r="AC22" s="34"/>
      <c r="AD22" s="35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7"/>
    </row>
    <row r="23" spans="1:42" ht="38.4" hidden="1" customHeight="1" outlineLevel="1" thickBot="1" x14ac:dyDescent="0.45">
      <c r="A23" s="2" t="s">
        <v>133</v>
      </c>
      <c r="B23" s="2" t="s">
        <v>134</v>
      </c>
      <c r="C23" s="2">
        <v>3</v>
      </c>
      <c r="D23" s="2">
        <v>4</v>
      </c>
      <c r="E23" s="2" t="str">
        <f t="shared" si="7"/>
        <v>We34Y</v>
      </c>
      <c r="G23" s="11"/>
      <c r="H23" s="358"/>
      <c r="I23" s="217" t="s">
        <v>15</v>
      </c>
      <c r="J23" s="66">
        <v>603.72</v>
      </c>
      <c r="K23" s="67">
        <f t="shared" si="0"/>
        <v>694.28</v>
      </c>
      <c r="L23" s="68">
        <v>150.94</v>
      </c>
      <c r="M23" s="67">
        <f t="shared" si="1"/>
        <v>173.58</v>
      </c>
      <c r="N23" s="69">
        <v>100.61</v>
      </c>
      <c r="O23" s="70">
        <f t="shared" si="2"/>
        <v>115.7</v>
      </c>
      <c r="P23" s="71">
        <v>250.55</v>
      </c>
      <c r="Q23" s="67">
        <f t="shared" si="3"/>
        <v>288.13</v>
      </c>
      <c r="R23" s="68">
        <v>140.86000000000001</v>
      </c>
      <c r="S23" s="67">
        <f t="shared" si="4"/>
        <v>161.99</v>
      </c>
      <c r="T23" s="68">
        <v>100.61</v>
      </c>
      <c r="U23" s="72">
        <f t="shared" si="5"/>
        <v>115.7</v>
      </c>
      <c r="V23" s="68">
        <v>19.510000000000002</v>
      </c>
      <c r="W23" s="72">
        <f t="shared" si="6"/>
        <v>22.44</v>
      </c>
      <c r="X23" s="73">
        <v>7.14</v>
      </c>
      <c r="Y23" s="74">
        <f t="shared" si="6"/>
        <v>8.2100000000000009</v>
      </c>
      <c r="Z23" s="73">
        <v>17.100000000000001</v>
      </c>
      <c r="AA23" s="74">
        <f t="shared" si="6"/>
        <v>19.670000000000002</v>
      </c>
      <c r="AB23" s="46"/>
      <c r="AC23" s="34"/>
      <c r="AD23" s="35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7"/>
    </row>
    <row r="24" spans="1:42" ht="38.4" hidden="1" customHeight="1" outlineLevel="1" thickBot="1" x14ac:dyDescent="0.45">
      <c r="G24" s="75"/>
      <c r="H24" s="76"/>
      <c r="I24" s="77" t="s">
        <v>19</v>
      </c>
      <c r="J24" s="78"/>
      <c r="K24" s="79"/>
      <c r="L24" s="78"/>
      <c r="M24" s="79"/>
      <c r="N24" s="78"/>
      <c r="O24" s="79"/>
      <c r="P24" s="78"/>
      <c r="Q24" s="79"/>
      <c r="R24" s="78"/>
      <c r="S24" s="79"/>
      <c r="T24" s="78"/>
      <c r="U24" s="79"/>
      <c r="V24" s="79"/>
      <c r="W24" s="79"/>
      <c r="X24" s="79"/>
      <c r="Y24" s="79"/>
      <c r="Z24" s="80"/>
      <c r="AA24" s="81"/>
      <c r="AB24" s="46"/>
      <c r="AC24" s="34"/>
      <c r="AD24" s="35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7"/>
    </row>
    <row r="25" spans="1:42" ht="24" customHeight="1" collapsed="1" thickBot="1" x14ac:dyDescent="0.45">
      <c r="F25" s="218"/>
      <c r="G25" s="219"/>
      <c r="H25" s="359" t="s">
        <v>20</v>
      </c>
      <c r="I25" s="360"/>
      <c r="J25" s="360"/>
      <c r="K25" s="360"/>
      <c r="L25" s="360"/>
      <c r="M25" s="360"/>
      <c r="N25" s="360"/>
      <c r="O25" s="361"/>
      <c r="P25" s="218"/>
      <c r="Q25" s="218"/>
      <c r="R25" s="218"/>
      <c r="S25" s="218"/>
      <c r="T25" s="218"/>
      <c r="U25" s="218"/>
      <c r="V25" s="218"/>
      <c r="W25" s="10"/>
      <c r="X25" s="10"/>
      <c r="Y25" s="10"/>
      <c r="Z25" s="10"/>
      <c r="AA25" s="82"/>
      <c r="AB25" s="10"/>
      <c r="AC25" s="10"/>
      <c r="AD25" s="35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</row>
    <row r="26" spans="1:42" ht="6.6" customHeight="1" thickBot="1" x14ac:dyDescent="0.45">
      <c r="F26" s="218"/>
      <c r="G26" s="219"/>
      <c r="H26" s="362" t="s">
        <v>6</v>
      </c>
      <c r="I26" s="363"/>
      <c r="J26" s="366" t="s">
        <v>21</v>
      </c>
      <c r="K26" s="367"/>
      <c r="L26" s="366" t="s">
        <v>22</v>
      </c>
      <c r="M26" s="367"/>
      <c r="N26" s="370" t="s">
        <v>137</v>
      </c>
      <c r="O26" s="371"/>
      <c r="P26" s="218"/>
      <c r="Q26" s="218"/>
      <c r="R26" s="218"/>
      <c r="S26" s="218"/>
      <c r="T26" s="218"/>
      <c r="U26" s="218"/>
      <c r="V26" s="218"/>
      <c r="W26" s="10"/>
      <c r="X26" s="10"/>
      <c r="Y26" s="10"/>
      <c r="Z26" s="10"/>
      <c r="AA26" s="10"/>
      <c r="AB26" s="10"/>
      <c r="AC26" s="10"/>
      <c r="AD26" s="35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</row>
    <row r="27" spans="1:42" ht="38.4" customHeight="1" x14ac:dyDescent="0.4">
      <c r="F27" s="218"/>
      <c r="G27" s="219"/>
      <c r="H27" s="364"/>
      <c r="I27" s="365"/>
      <c r="J27" s="368"/>
      <c r="K27" s="369"/>
      <c r="L27" s="368"/>
      <c r="M27" s="369"/>
      <c r="N27" s="372"/>
      <c r="O27" s="373"/>
      <c r="P27" s="218"/>
      <c r="Q27" s="362" t="s">
        <v>6</v>
      </c>
      <c r="R27" s="363"/>
      <c r="S27" s="366" t="s">
        <v>24</v>
      </c>
      <c r="T27" s="374"/>
      <c r="U27" s="218"/>
      <c r="V27" s="218"/>
      <c r="W27" s="10"/>
      <c r="X27" s="10"/>
      <c r="Y27" s="10"/>
      <c r="Z27" s="10"/>
      <c r="AA27" s="10"/>
      <c r="AB27" s="10"/>
      <c r="AC27" s="10"/>
      <c r="AD27" s="35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</row>
    <row r="28" spans="1:42" ht="20.25" customHeight="1" x14ac:dyDescent="0.4">
      <c r="A28" s="2" t="s">
        <v>42</v>
      </c>
      <c r="B28" s="2" t="s">
        <v>108</v>
      </c>
      <c r="C28" s="2" t="s">
        <v>109</v>
      </c>
      <c r="D28" s="2" t="s">
        <v>6</v>
      </c>
      <c r="E28" s="2" t="s">
        <v>110</v>
      </c>
      <c r="F28" s="218"/>
      <c r="G28" s="219"/>
      <c r="H28" s="375"/>
      <c r="I28" s="376"/>
      <c r="J28" s="220"/>
      <c r="K28" s="221" t="s">
        <v>10</v>
      </c>
      <c r="L28" s="220"/>
      <c r="M28" s="222" t="s">
        <v>10</v>
      </c>
      <c r="N28" s="220"/>
      <c r="O28" s="223" t="s">
        <v>10</v>
      </c>
      <c r="P28" s="218"/>
      <c r="Q28" s="364"/>
      <c r="R28" s="365"/>
      <c r="S28" s="224"/>
      <c r="T28" s="223" t="s">
        <v>10</v>
      </c>
      <c r="U28" s="218"/>
      <c r="V28" s="218"/>
      <c r="W28" s="10"/>
      <c r="X28" s="10"/>
      <c r="Y28" s="10"/>
      <c r="Z28" s="10"/>
      <c r="AA28" s="10"/>
      <c r="AB28" s="10"/>
      <c r="AC28" s="10"/>
      <c r="AD28" s="35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</row>
    <row r="29" spans="1:42" ht="21" customHeight="1" x14ac:dyDescent="0.4">
      <c r="A29" s="2" t="s">
        <v>133</v>
      </c>
      <c r="B29" s="2" t="s">
        <v>134</v>
      </c>
      <c r="C29" s="2">
        <v>0</v>
      </c>
      <c r="D29" s="2">
        <v>1</v>
      </c>
      <c r="E29" s="2" t="str">
        <f>B29&amp;C29&amp;D29&amp;IF($A$2="Non-municipal","N",IF($A$2="Municiple","Y","error"))</f>
        <v>We01Y</v>
      </c>
      <c r="F29" s="218"/>
      <c r="G29" s="219"/>
      <c r="H29" s="377" t="s">
        <v>12</v>
      </c>
      <c r="I29" s="378"/>
      <c r="J29" s="225">
        <v>40.35</v>
      </c>
      <c r="K29" s="226">
        <v>46.4</v>
      </c>
      <c r="L29" s="225">
        <v>49.15</v>
      </c>
      <c r="M29" s="227">
        <v>56.52</v>
      </c>
      <c r="N29" s="228">
        <v>0</v>
      </c>
      <c r="O29" s="229">
        <v>0</v>
      </c>
      <c r="P29" s="218"/>
      <c r="Q29" s="379" t="s">
        <v>12</v>
      </c>
      <c r="R29" s="380"/>
      <c r="S29" s="230">
        <v>0.41</v>
      </c>
      <c r="T29" s="231">
        <v>0.47</v>
      </c>
      <c r="U29" s="218"/>
      <c r="V29" s="218"/>
      <c r="W29" s="10"/>
      <c r="X29" s="10"/>
      <c r="Y29" s="10"/>
      <c r="Z29" s="10"/>
      <c r="AA29" s="10"/>
      <c r="AB29" s="10"/>
      <c r="AC29" s="10"/>
      <c r="AD29" s="35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</row>
    <row r="30" spans="1:42" ht="21.6" customHeight="1" x14ac:dyDescent="0.4">
      <c r="A30" s="2" t="s">
        <v>133</v>
      </c>
      <c r="B30" s="2" t="s">
        <v>134</v>
      </c>
      <c r="C30" s="2">
        <v>0</v>
      </c>
      <c r="D30" s="2">
        <v>2</v>
      </c>
      <c r="E30" s="2" t="str">
        <f t="shared" ref="E30:E32" si="8">B30&amp;C30&amp;D30&amp;IF($A$2="Non-municipal","N",IF($A$2="Municiple","Y","error"))</f>
        <v>We02Y</v>
      </c>
      <c r="F30" s="218"/>
      <c r="G30" s="219"/>
      <c r="H30" s="354" t="s">
        <v>13</v>
      </c>
      <c r="I30" s="355"/>
      <c r="J30" s="232">
        <v>36.97</v>
      </c>
      <c r="K30" s="233">
        <v>42.52</v>
      </c>
      <c r="L30" s="232">
        <v>24.67</v>
      </c>
      <c r="M30" s="234">
        <v>28.37</v>
      </c>
      <c r="N30" s="235">
        <v>0</v>
      </c>
      <c r="O30" s="236">
        <v>0</v>
      </c>
      <c r="P30" s="218"/>
      <c r="Q30" s="356" t="s">
        <v>13</v>
      </c>
      <c r="R30" s="357"/>
      <c r="S30" s="237">
        <v>0.4</v>
      </c>
      <c r="T30" s="238">
        <v>0.46</v>
      </c>
      <c r="U30" s="218"/>
      <c r="V30" s="218"/>
      <c r="W30" s="10"/>
      <c r="X30" s="10"/>
      <c r="Y30" s="10"/>
      <c r="Z30" s="10"/>
      <c r="AA30" s="10"/>
      <c r="AB30" s="10"/>
      <c r="AC30" s="10"/>
      <c r="AD30" s="35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</row>
    <row r="31" spans="1:42" ht="21.6" customHeight="1" x14ac:dyDescent="0.4">
      <c r="A31" s="2" t="s">
        <v>133</v>
      </c>
      <c r="B31" s="2" t="s">
        <v>134</v>
      </c>
      <c r="C31" s="2">
        <v>0</v>
      </c>
      <c r="D31" s="2">
        <v>3</v>
      </c>
      <c r="E31" s="2" t="str">
        <f t="shared" si="8"/>
        <v>We03Y</v>
      </c>
      <c r="F31" s="218"/>
      <c r="G31" s="219"/>
      <c r="H31" s="354" t="s">
        <v>14</v>
      </c>
      <c r="I31" s="355"/>
      <c r="J31" s="232">
        <v>16.239999999999998</v>
      </c>
      <c r="K31" s="233">
        <v>18.68</v>
      </c>
      <c r="L31" s="232">
        <v>9.6</v>
      </c>
      <c r="M31" s="234">
        <v>11.04</v>
      </c>
      <c r="N31" s="232">
        <v>2.23</v>
      </c>
      <c r="O31" s="239">
        <v>2.56</v>
      </c>
      <c r="P31" s="218"/>
      <c r="Q31" s="356" t="s">
        <v>14</v>
      </c>
      <c r="R31" s="357"/>
      <c r="S31" s="237">
        <v>0.37</v>
      </c>
      <c r="T31" s="238">
        <v>0.43</v>
      </c>
      <c r="U31" s="218"/>
      <c r="V31" s="218"/>
      <c r="W31" s="10"/>
      <c r="X31" s="10"/>
      <c r="Y31" s="10"/>
      <c r="Z31" s="10"/>
      <c r="AA31" s="10"/>
      <c r="AB31" s="10"/>
      <c r="AC31" s="10"/>
      <c r="AD31" s="35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</row>
    <row r="32" spans="1:42" ht="21.6" customHeight="1" thickBot="1" x14ac:dyDescent="0.45">
      <c r="A32" s="2" t="s">
        <v>133</v>
      </c>
      <c r="B32" s="2" t="s">
        <v>134</v>
      </c>
      <c r="C32" s="2">
        <v>0</v>
      </c>
      <c r="D32" s="2">
        <v>4</v>
      </c>
      <c r="E32" s="2" t="str">
        <f t="shared" si="8"/>
        <v>We04Y</v>
      </c>
      <c r="F32" s="218"/>
      <c r="G32" s="219"/>
      <c r="H32" s="383" t="s">
        <v>15</v>
      </c>
      <c r="I32" s="384"/>
      <c r="J32" s="240">
        <v>0</v>
      </c>
      <c r="K32" s="241">
        <v>0</v>
      </c>
      <c r="L32" s="240">
        <v>0</v>
      </c>
      <c r="M32" s="241">
        <v>0</v>
      </c>
      <c r="N32" s="240">
        <v>2.23</v>
      </c>
      <c r="O32" s="242">
        <v>2.56</v>
      </c>
      <c r="P32" s="218"/>
      <c r="Q32" s="383" t="s">
        <v>15</v>
      </c>
      <c r="R32" s="384"/>
      <c r="S32" s="243">
        <v>0.35</v>
      </c>
      <c r="T32" s="244">
        <v>0.4</v>
      </c>
      <c r="U32" s="245"/>
      <c r="V32" s="218"/>
      <c r="W32" s="10"/>
      <c r="X32" s="10"/>
      <c r="Y32" s="10"/>
      <c r="Z32" s="10"/>
      <c r="AA32" s="10"/>
      <c r="AB32" s="10"/>
      <c r="AC32" s="10"/>
      <c r="AD32" s="35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</row>
    <row r="33" spans="1:41" ht="21.6" customHeight="1" x14ac:dyDescent="0.4">
      <c r="F33" s="218"/>
      <c r="G33" s="219"/>
      <c r="H33" s="246" t="s">
        <v>19</v>
      </c>
      <c r="I33" s="247"/>
      <c r="J33" s="248"/>
      <c r="K33" s="249"/>
      <c r="L33" s="249"/>
      <c r="M33" s="249"/>
      <c r="N33" s="249"/>
      <c r="O33" s="249"/>
      <c r="P33" s="218"/>
      <c r="Q33" s="246" t="s">
        <v>19</v>
      </c>
      <c r="R33" s="247"/>
      <c r="S33" s="250"/>
      <c r="T33" s="251"/>
      <c r="U33" s="218"/>
      <c r="V33" s="218"/>
      <c r="W33" s="10"/>
      <c r="X33" s="10"/>
      <c r="Y33" s="10"/>
      <c r="Z33" s="10"/>
      <c r="AA33" s="10"/>
      <c r="AB33" s="10"/>
      <c r="AC33" s="10"/>
      <c r="AD33" s="35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</row>
    <row r="34" spans="1:41" ht="20.25" customHeight="1" thickBot="1" x14ac:dyDescent="0.45">
      <c r="F34" s="218"/>
      <c r="G34" s="252"/>
      <c r="H34" s="253"/>
      <c r="I34" s="253"/>
      <c r="J34" s="253"/>
      <c r="K34" s="253"/>
      <c r="L34" s="254"/>
      <c r="M34" s="254"/>
      <c r="N34" s="253"/>
      <c r="O34" s="218"/>
      <c r="P34" s="218"/>
      <c r="Q34" s="218"/>
      <c r="R34" s="218"/>
      <c r="S34" s="218"/>
      <c r="T34" s="218"/>
      <c r="U34" s="218"/>
      <c r="V34" s="218"/>
      <c r="W34" s="10"/>
      <c r="X34" s="10"/>
      <c r="Y34" s="10"/>
      <c r="Z34" s="101"/>
      <c r="AA34" s="82"/>
      <c r="AB34" s="10"/>
      <c r="AC34" s="10"/>
      <c r="AD34" s="35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</row>
    <row r="35" spans="1:41" ht="20.25" customHeight="1" x14ac:dyDescent="0.4">
      <c r="F35" s="218"/>
      <c r="G35" s="252"/>
      <c r="H35" s="385" t="s">
        <v>25</v>
      </c>
      <c r="I35" s="386"/>
      <c r="J35" s="366" t="s">
        <v>135</v>
      </c>
      <c r="K35" s="387"/>
      <c r="L35" s="390" t="s">
        <v>138</v>
      </c>
      <c r="M35" s="374"/>
      <c r="N35" s="253"/>
      <c r="O35" s="218"/>
      <c r="P35" s="218"/>
      <c r="Q35" s="393" t="s">
        <v>139</v>
      </c>
      <c r="R35" s="390"/>
      <c r="S35" s="390"/>
      <c r="T35" s="374"/>
      <c r="U35" s="218"/>
      <c r="V35" s="218"/>
      <c r="W35" s="10"/>
      <c r="X35" s="10"/>
      <c r="Y35" s="10"/>
      <c r="Z35" s="10"/>
      <c r="AA35" s="10"/>
      <c r="AB35" s="10"/>
      <c r="AC35" s="10"/>
      <c r="AD35" s="35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</row>
    <row r="36" spans="1:41" ht="20.25" customHeight="1" x14ac:dyDescent="0.4">
      <c r="F36" s="218"/>
      <c r="G36" s="252"/>
      <c r="H36" s="255"/>
      <c r="I36" s="256"/>
      <c r="J36" s="388"/>
      <c r="K36" s="389"/>
      <c r="L36" s="391"/>
      <c r="M36" s="392"/>
      <c r="N36" s="253"/>
      <c r="O36" s="218"/>
      <c r="P36" s="218"/>
      <c r="Q36" s="257"/>
      <c r="R36" s="258"/>
      <c r="S36" s="258"/>
      <c r="T36" s="259"/>
      <c r="U36" s="218"/>
      <c r="V36" s="218"/>
      <c r="W36" s="10"/>
      <c r="X36" s="10"/>
      <c r="Y36" s="10"/>
      <c r="Z36" s="10"/>
      <c r="AA36" s="10"/>
      <c r="AB36" s="10"/>
      <c r="AC36" s="10"/>
      <c r="AD36" s="35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</row>
    <row r="37" spans="1:41" ht="24" customHeight="1" x14ac:dyDescent="0.4">
      <c r="A37" s="2" t="s">
        <v>42</v>
      </c>
      <c r="B37" s="2" t="s">
        <v>108</v>
      </c>
      <c r="C37" s="2" t="s">
        <v>109</v>
      </c>
      <c r="D37" s="2" t="s">
        <v>6</v>
      </c>
      <c r="E37" s="2" t="s">
        <v>110</v>
      </c>
      <c r="F37" s="218"/>
      <c r="G37" s="252"/>
      <c r="H37" s="394"/>
      <c r="I37" s="395"/>
      <c r="J37" s="260"/>
      <c r="K37" s="261" t="s">
        <v>10</v>
      </c>
      <c r="L37" s="260"/>
      <c r="M37" s="262" t="s">
        <v>10</v>
      </c>
      <c r="N37" s="253"/>
      <c r="O37" s="218"/>
      <c r="P37" s="218"/>
      <c r="Q37" s="396" t="s">
        <v>27</v>
      </c>
      <c r="R37" s="397"/>
      <c r="S37" s="398" t="s">
        <v>28</v>
      </c>
      <c r="T37" s="399"/>
      <c r="U37" s="218"/>
      <c r="V37" s="218"/>
      <c r="W37" s="10"/>
      <c r="X37" s="10"/>
      <c r="Y37" s="10"/>
      <c r="Z37" s="10"/>
      <c r="AA37" s="10"/>
      <c r="AB37" s="10"/>
      <c r="AC37" s="10"/>
      <c r="AD37" s="35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</row>
    <row r="38" spans="1:41" ht="21.6" customHeight="1" x14ac:dyDescent="0.4">
      <c r="A38" s="2" t="s">
        <v>133</v>
      </c>
      <c r="B38" s="2" t="s">
        <v>134</v>
      </c>
      <c r="C38" s="2">
        <v>0</v>
      </c>
      <c r="D38" s="2">
        <v>1</v>
      </c>
      <c r="E38" s="2" t="str">
        <f>B38&amp;C38&amp;D38&amp;IF($A$2="Non-municipal","N",IF($A$2="Municiple","Y","error"))</f>
        <v>We01Y</v>
      </c>
      <c r="F38" s="218"/>
      <c r="G38" s="252"/>
      <c r="H38" s="381" t="s">
        <v>29</v>
      </c>
      <c r="I38" s="382"/>
      <c r="J38" s="263">
        <v>13.96</v>
      </c>
      <c r="K38" s="264">
        <v>16.05</v>
      </c>
      <c r="L38" s="265">
        <v>0.75</v>
      </c>
      <c r="M38" s="266">
        <v>0.86</v>
      </c>
      <c r="N38" s="253"/>
      <c r="O38" s="218"/>
      <c r="P38" s="218"/>
      <c r="Q38" s="267"/>
      <c r="R38" s="261" t="s">
        <v>10</v>
      </c>
      <c r="S38" s="268"/>
      <c r="T38" s="262" t="s">
        <v>10</v>
      </c>
      <c r="U38" s="218"/>
      <c r="V38" s="218"/>
      <c r="W38" s="10"/>
      <c r="X38" s="10"/>
      <c r="Y38" s="10"/>
      <c r="Z38" s="10"/>
      <c r="AA38" s="10"/>
      <c r="AB38" s="10"/>
      <c r="AC38" s="10"/>
      <c r="AD38" s="35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</row>
    <row r="39" spans="1:41" ht="21.6" customHeight="1" thickBot="1" x14ac:dyDescent="0.45">
      <c r="A39" s="2" t="s">
        <v>133</v>
      </c>
      <c r="B39" s="2" t="s">
        <v>134</v>
      </c>
      <c r="C39" s="2">
        <v>0</v>
      </c>
      <c r="D39" s="2">
        <v>1</v>
      </c>
      <c r="E39" s="2" t="str">
        <f>B39&amp;C39&amp;D39&amp;IF($A$2="Non-municipal","N",IF($A$2="Municiple","Y","error"))</f>
        <v>We01Y</v>
      </c>
      <c r="F39" s="218"/>
      <c r="G39" s="252"/>
      <c r="H39" s="381" t="s">
        <v>30</v>
      </c>
      <c r="I39" s="382"/>
      <c r="J39" s="269">
        <v>65.290000000000006</v>
      </c>
      <c r="K39" s="270">
        <v>75.08</v>
      </c>
      <c r="L39" s="271">
        <v>12.59</v>
      </c>
      <c r="M39" s="272">
        <v>14.48</v>
      </c>
      <c r="N39" s="253"/>
      <c r="O39" s="218"/>
      <c r="P39" s="218"/>
      <c r="Q39" s="273">
        <v>32.200000000000003</v>
      </c>
      <c r="R39" s="274">
        <v>37.03</v>
      </c>
      <c r="S39" s="275">
        <v>0</v>
      </c>
      <c r="T39" s="276">
        <v>0</v>
      </c>
      <c r="U39" s="218"/>
      <c r="V39" s="218"/>
      <c r="W39" s="10"/>
      <c r="X39" s="10"/>
      <c r="Y39" s="10"/>
      <c r="Z39" s="10"/>
      <c r="AA39" s="10"/>
      <c r="AB39" s="10"/>
      <c r="AC39" s="10"/>
      <c r="AD39" s="35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</row>
    <row r="40" spans="1:41" ht="21.6" customHeight="1" x14ac:dyDescent="0.4">
      <c r="A40" s="2" t="s">
        <v>133</v>
      </c>
      <c r="B40" s="2" t="s">
        <v>134</v>
      </c>
      <c r="C40" s="2">
        <v>0</v>
      </c>
      <c r="D40" s="2">
        <v>1</v>
      </c>
      <c r="E40" s="2" t="str">
        <f>B40&amp;C40&amp;D40&amp;IF($A$2="Non-municipal","N",IF($A$2="Municiple","Y","error"))</f>
        <v>We01Y</v>
      </c>
      <c r="F40" s="218"/>
      <c r="G40" s="252"/>
      <c r="H40" s="381" t="s">
        <v>31</v>
      </c>
      <c r="I40" s="382"/>
      <c r="J40" s="269">
        <v>201.62</v>
      </c>
      <c r="K40" s="270">
        <v>231.86</v>
      </c>
      <c r="L40" s="271">
        <v>19.670000000000002</v>
      </c>
      <c r="M40" s="272">
        <v>22.62</v>
      </c>
      <c r="N40" s="253"/>
      <c r="O40" s="218"/>
      <c r="P40" s="218"/>
      <c r="Q40" s="218"/>
      <c r="R40" s="218"/>
      <c r="S40" s="277"/>
      <c r="T40" s="277"/>
      <c r="U40" s="218"/>
      <c r="V40" s="218"/>
      <c r="W40" s="10"/>
      <c r="X40" s="10"/>
      <c r="Y40" s="10"/>
      <c r="Z40" s="10"/>
      <c r="AA40" s="10"/>
      <c r="AB40" s="10"/>
      <c r="AC40" s="10"/>
      <c r="AD40" s="35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</row>
    <row r="41" spans="1:41" ht="21.6" customHeight="1" x14ac:dyDescent="0.4">
      <c r="A41" s="2" t="s">
        <v>133</v>
      </c>
      <c r="B41" s="2" t="s">
        <v>134</v>
      </c>
      <c r="C41" s="2">
        <v>0</v>
      </c>
      <c r="D41" s="2">
        <v>1</v>
      </c>
      <c r="E41" s="2" t="str">
        <f>B41&amp;C41&amp;D41&amp;IF($A$2="Non-municipal","N",IF($A$2="Municiple","Y","error"))</f>
        <v>We01Y</v>
      </c>
      <c r="F41" s="218"/>
      <c r="G41" s="252"/>
      <c r="H41" s="381" t="s">
        <v>32</v>
      </c>
      <c r="I41" s="382"/>
      <c r="J41" s="269">
        <v>201.62</v>
      </c>
      <c r="K41" s="270">
        <v>231.86</v>
      </c>
      <c r="L41" s="271">
        <v>19.670000000000002</v>
      </c>
      <c r="M41" s="272">
        <v>22.62</v>
      </c>
      <c r="N41" s="253"/>
      <c r="O41" s="218"/>
      <c r="P41" s="218"/>
      <c r="Q41" s="218"/>
      <c r="R41" s="218"/>
      <c r="S41" s="218"/>
      <c r="T41" s="218"/>
      <c r="U41" s="218"/>
      <c r="V41" s="218"/>
      <c r="W41" s="10"/>
      <c r="X41" s="10"/>
      <c r="Y41" s="10"/>
      <c r="Z41" s="10"/>
      <c r="AA41" s="10"/>
      <c r="AB41" s="10"/>
      <c r="AC41" s="10"/>
      <c r="AD41" s="35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</row>
    <row r="42" spans="1:41" ht="21.6" customHeight="1" thickBot="1" x14ac:dyDescent="0.45">
      <c r="A42" s="2" t="s">
        <v>133</v>
      </c>
      <c r="B42" s="2" t="s">
        <v>134</v>
      </c>
      <c r="C42" s="2">
        <v>0</v>
      </c>
      <c r="D42" s="2">
        <v>1</v>
      </c>
      <c r="E42" s="2" t="str">
        <f>B42&amp;C42&amp;D42&amp;IF($A$2="Non-municipal","N",IF($A$2="Municiple","Y","error"))</f>
        <v>We01Y</v>
      </c>
      <c r="F42" s="218"/>
      <c r="G42" s="252"/>
      <c r="H42" s="402" t="s">
        <v>33</v>
      </c>
      <c r="I42" s="403"/>
      <c r="J42" s="278">
        <v>1135.92</v>
      </c>
      <c r="K42" s="279">
        <v>1306.31</v>
      </c>
      <c r="L42" s="278">
        <v>19.670000000000002</v>
      </c>
      <c r="M42" s="280">
        <v>22.62</v>
      </c>
      <c r="N42" s="253"/>
      <c r="O42" s="218"/>
      <c r="P42" s="218"/>
      <c r="Q42" s="218"/>
      <c r="R42" s="218"/>
      <c r="S42" s="218"/>
      <c r="T42" s="218"/>
      <c r="U42" s="218"/>
      <c r="V42" s="218"/>
      <c r="W42" s="10"/>
      <c r="X42" s="10"/>
      <c r="Y42" s="10"/>
      <c r="Z42" s="10"/>
      <c r="AA42" s="10"/>
      <c r="AB42" s="10"/>
      <c r="AC42" s="10"/>
      <c r="AD42" s="35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</row>
    <row r="43" spans="1:41" ht="12" customHeight="1" x14ac:dyDescent="0.4">
      <c r="F43" s="218"/>
      <c r="G43" s="252"/>
      <c r="H43" s="281"/>
      <c r="I43" s="281"/>
      <c r="J43" s="253"/>
      <c r="K43" s="253"/>
      <c r="L43" s="282"/>
      <c r="M43" s="283"/>
      <c r="N43" s="253"/>
      <c r="O43" s="218"/>
      <c r="P43" s="218"/>
      <c r="Q43" s="218"/>
      <c r="R43" s="218"/>
      <c r="S43" s="218"/>
      <c r="T43" s="218"/>
      <c r="U43" s="218"/>
      <c r="V43" s="218"/>
      <c r="W43" s="10"/>
      <c r="X43" s="10"/>
      <c r="Y43" s="10"/>
      <c r="Z43" s="10"/>
      <c r="AA43" s="10"/>
      <c r="AB43" s="10"/>
      <c r="AC43" s="10"/>
      <c r="AD43" s="35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</row>
    <row r="44" spans="1:41" ht="6.6" customHeight="1" thickBot="1" x14ac:dyDescent="0.45">
      <c r="F44" s="218"/>
      <c r="G44" s="219"/>
      <c r="H44" s="218"/>
      <c r="I44" s="218"/>
      <c r="J44" s="218"/>
      <c r="K44" s="218"/>
      <c r="L44" s="218"/>
      <c r="M44" s="218"/>
      <c r="N44" s="218"/>
      <c r="O44" s="218"/>
      <c r="P44" s="218"/>
      <c r="Q44" s="218"/>
      <c r="R44" s="218"/>
      <c r="S44" s="218"/>
      <c r="T44" s="218"/>
      <c r="U44" s="218"/>
      <c r="V44" s="218"/>
      <c r="W44" s="10"/>
      <c r="X44" s="10"/>
      <c r="Y44" s="10"/>
      <c r="Z44" s="10"/>
      <c r="AA44" s="10"/>
      <c r="AB44" s="10"/>
      <c r="AC44" s="10"/>
      <c r="AD44" s="35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</row>
    <row r="45" spans="1:41" ht="32.4" customHeight="1" x14ac:dyDescent="0.4">
      <c r="F45" s="218"/>
      <c r="G45" s="219"/>
      <c r="H45" s="404" t="s">
        <v>140</v>
      </c>
      <c r="I45" s="405"/>
      <c r="J45" s="218"/>
      <c r="K45" s="218"/>
      <c r="L45" s="218"/>
      <c r="M45" s="218"/>
      <c r="N45" s="218"/>
      <c r="O45" s="218"/>
      <c r="P45" s="218"/>
      <c r="Q45" s="218"/>
      <c r="R45" s="218"/>
      <c r="S45" s="218"/>
      <c r="T45" s="218"/>
      <c r="U45" s="218"/>
      <c r="V45" s="218"/>
      <c r="W45" s="10"/>
      <c r="X45" s="10"/>
      <c r="Y45" s="10"/>
      <c r="Z45" s="10"/>
      <c r="AA45" s="10"/>
      <c r="AB45" s="10"/>
      <c r="AC45" s="10"/>
      <c r="AD45" s="35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</row>
    <row r="46" spans="1:41" ht="27.75" customHeight="1" x14ac:dyDescent="0.4">
      <c r="F46" s="218"/>
      <c r="G46" s="218"/>
      <c r="H46" s="406"/>
      <c r="I46" s="407"/>
      <c r="J46" s="218"/>
      <c r="K46" s="218"/>
      <c r="L46" s="218"/>
      <c r="M46" s="218"/>
      <c r="N46" s="218"/>
      <c r="O46" s="218"/>
      <c r="P46" s="218"/>
      <c r="Q46" s="218"/>
      <c r="R46" s="218"/>
      <c r="S46" s="218"/>
      <c r="T46" s="218"/>
      <c r="U46" s="218"/>
      <c r="V46" s="218"/>
      <c r="W46" s="10"/>
      <c r="X46" s="10"/>
      <c r="Y46" s="10"/>
      <c r="Z46" s="10"/>
      <c r="AA46" s="10"/>
      <c r="AB46" s="10"/>
      <c r="AC46" s="10"/>
      <c r="AD46" s="35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</row>
    <row r="47" spans="1:41" ht="6" customHeight="1" x14ac:dyDescent="0.4">
      <c r="F47" s="218"/>
      <c r="G47" s="218"/>
      <c r="H47" s="406"/>
      <c r="I47" s="407"/>
      <c r="J47" s="218"/>
      <c r="K47" s="218"/>
      <c r="L47" s="218"/>
      <c r="M47" s="218"/>
      <c r="N47" s="218"/>
      <c r="O47" s="218"/>
      <c r="P47" s="218"/>
      <c r="Q47" s="218"/>
      <c r="R47" s="218"/>
      <c r="S47" s="218"/>
      <c r="T47" s="218"/>
      <c r="U47" s="218"/>
      <c r="V47" s="218"/>
      <c r="W47" s="10"/>
      <c r="X47" s="10"/>
      <c r="Y47" s="10"/>
      <c r="Z47" s="10"/>
      <c r="AA47" s="10"/>
      <c r="AB47" s="10"/>
      <c r="AC47" s="10"/>
      <c r="AD47" s="35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</row>
    <row r="48" spans="1:41" ht="17.25" customHeight="1" x14ac:dyDescent="0.4">
      <c r="A48" s="2" t="s">
        <v>42</v>
      </c>
      <c r="B48" s="2" t="s">
        <v>108</v>
      </c>
      <c r="C48" s="2" t="s">
        <v>109</v>
      </c>
      <c r="D48" s="2" t="s">
        <v>6</v>
      </c>
      <c r="E48" s="2" t="s">
        <v>110</v>
      </c>
      <c r="F48" s="218"/>
      <c r="G48" s="218"/>
      <c r="H48" s="284"/>
      <c r="I48" s="285" t="s">
        <v>10</v>
      </c>
      <c r="J48" s="218"/>
      <c r="K48" s="218"/>
      <c r="L48" s="218"/>
      <c r="M48" s="218"/>
      <c r="N48" s="218"/>
      <c r="O48" s="286"/>
      <c r="P48" s="218"/>
      <c r="Q48" s="218"/>
      <c r="R48" s="218"/>
      <c r="S48" s="218"/>
      <c r="T48" s="218"/>
      <c r="U48" s="218"/>
      <c r="V48" s="218"/>
      <c r="W48" s="10"/>
      <c r="X48" s="10"/>
      <c r="Y48" s="10"/>
      <c r="Z48" s="10"/>
      <c r="AA48" s="10"/>
      <c r="AB48" s="10"/>
      <c r="AC48" s="10"/>
      <c r="AD48" s="35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</row>
    <row r="49" spans="1:41" ht="23.4" thickBot="1" x14ac:dyDescent="0.45">
      <c r="A49" s="2" t="s">
        <v>133</v>
      </c>
      <c r="B49" s="2" t="s">
        <v>134</v>
      </c>
      <c r="C49" s="2">
        <v>0</v>
      </c>
      <c r="D49" s="2">
        <v>1</v>
      </c>
      <c r="E49" s="2" t="str">
        <f>B49&amp;C49&amp;D49&amp;IF($A$2="Non-municipal","N",IF($A$2="Municiple","Y","error"))</f>
        <v>We01Y</v>
      </c>
      <c r="F49" s="218"/>
      <c r="G49" s="218"/>
      <c r="H49" s="273">
        <v>5.0199999999999996</v>
      </c>
      <c r="I49" s="287">
        <v>5.77</v>
      </c>
      <c r="J49" s="218"/>
      <c r="K49" s="218"/>
      <c r="L49" s="218"/>
      <c r="M49" s="218"/>
      <c r="N49" s="218"/>
      <c r="O49" s="218"/>
      <c r="P49" s="218"/>
      <c r="Q49" s="218"/>
      <c r="R49" s="218"/>
      <c r="S49" s="218"/>
      <c r="T49" s="218"/>
      <c r="U49" s="218"/>
      <c r="V49" s="218"/>
      <c r="W49" s="10"/>
      <c r="X49" s="10"/>
      <c r="Y49" s="10"/>
      <c r="Z49" s="10"/>
      <c r="AA49" s="10"/>
      <c r="AB49" s="10"/>
      <c r="AC49" s="10"/>
      <c r="AD49" s="35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</row>
    <row r="50" spans="1:41" ht="22.8" x14ac:dyDescent="0.4">
      <c r="F50" s="218"/>
      <c r="G50" s="218"/>
      <c r="H50" s="288"/>
      <c r="I50" s="218"/>
      <c r="J50" s="218"/>
      <c r="K50" s="218"/>
      <c r="L50" s="288"/>
      <c r="M50" s="218"/>
      <c r="N50" s="218"/>
      <c r="O50" s="218"/>
      <c r="P50" s="218"/>
      <c r="Q50" s="218"/>
      <c r="R50" s="218"/>
      <c r="S50" s="218"/>
      <c r="T50" s="218"/>
      <c r="U50" s="218"/>
      <c r="V50" s="218"/>
      <c r="W50" s="10"/>
      <c r="X50" s="10"/>
      <c r="Y50" s="10"/>
      <c r="Z50" s="10"/>
      <c r="AA50" s="10"/>
      <c r="AB50" s="10"/>
      <c r="AC50" s="10"/>
      <c r="AD50" s="35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</row>
    <row r="51" spans="1:41" ht="18.600000000000001" customHeight="1" thickBot="1" x14ac:dyDescent="0.45">
      <c r="F51" s="218"/>
      <c r="G51" s="253"/>
      <c r="H51" s="289"/>
      <c r="I51" s="253"/>
      <c r="J51" s="289"/>
      <c r="K51" s="253"/>
      <c r="L51" s="289"/>
      <c r="M51" s="253"/>
      <c r="N51" s="253"/>
      <c r="O51" s="253"/>
      <c r="P51" s="253"/>
      <c r="Q51" s="253"/>
      <c r="R51" s="253"/>
      <c r="S51" s="253"/>
      <c r="T51" s="253"/>
      <c r="U51" s="218"/>
      <c r="V51" s="218"/>
      <c r="W51" s="10"/>
      <c r="X51" s="10"/>
      <c r="Y51" s="10"/>
      <c r="Z51" s="10"/>
      <c r="AA51" s="10"/>
      <c r="AB51" s="10"/>
      <c r="AC51" s="10"/>
      <c r="AD51" s="35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</row>
    <row r="52" spans="1:41" ht="23.4" thickBot="1" x14ac:dyDescent="0.45">
      <c r="F52" s="218"/>
      <c r="G52" s="253"/>
      <c r="H52" s="408" t="s">
        <v>136</v>
      </c>
      <c r="I52" s="409"/>
      <c r="J52" s="409"/>
      <c r="K52" s="409"/>
      <c r="L52" s="409"/>
      <c r="M52" s="409"/>
      <c r="N52" s="409"/>
      <c r="O52" s="409"/>
      <c r="P52" s="409"/>
      <c r="Q52" s="409"/>
      <c r="R52" s="409"/>
      <c r="S52" s="410"/>
      <c r="T52" s="253"/>
      <c r="U52" s="218"/>
      <c r="V52" s="218"/>
      <c r="W52" s="10"/>
      <c r="X52" s="10"/>
      <c r="Y52" s="10"/>
      <c r="Z52" s="10"/>
      <c r="AA52" s="10"/>
      <c r="AB52" s="10"/>
      <c r="AC52" s="10"/>
      <c r="AD52" s="35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</row>
    <row r="53" spans="1:41" ht="26.4" customHeight="1" x14ac:dyDescent="0.4">
      <c r="F53" s="218"/>
      <c r="G53" s="253"/>
      <c r="H53" s="411" t="s">
        <v>141</v>
      </c>
      <c r="I53" s="412"/>
      <c r="J53" s="412"/>
      <c r="K53" s="412"/>
      <c r="L53" s="412"/>
      <c r="M53" s="363"/>
      <c r="N53" s="413" t="s">
        <v>142</v>
      </c>
      <c r="O53" s="412"/>
      <c r="P53" s="412"/>
      <c r="Q53" s="412"/>
      <c r="R53" s="412"/>
      <c r="S53" s="414"/>
      <c r="T53" s="253"/>
      <c r="U53" s="218"/>
      <c r="V53" s="218"/>
      <c r="W53" s="10"/>
      <c r="X53" s="10"/>
      <c r="Y53" s="10"/>
      <c r="Z53" s="10"/>
      <c r="AA53" s="10"/>
      <c r="AB53" s="10"/>
      <c r="AC53" s="10"/>
      <c r="AD53" s="35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</row>
    <row r="54" spans="1:41" ht="20.25" customHeight="1" x14ac:dyDescent="0.4">
      <c r="F54" s="218"/>
      <c r="G54" s="253"/>
      <c r="H54" s="364" t="s">
        <v>7</v>
      </c>
      <c r="I54" s="415"/>
      <c r="J54" s="400" t="s">
        <v>8</v>
      </c>
      <c r="K54" s="415"/>
      <c r="L54" s="400" t="s">
        <v>9</v>
      </c>
      <c r="M54" s="365"/>
      <c r="N54" s="416" t="s">
        <v>7</v>
      </c>
      <c r="O54" s="415"/>
      <c r="P54" s="400" t="s">
        <v>8</v>
      </c>
      <c r="Q54" s="415"/>
      <c r="R54" s="400" t="s">
        <v>9</v>
      </c>
      <c r="S54" s="401"/>
      <c r="T54" s="253"/>
      <c r="U54" s="218"/>
      <c r="V54" s="218"/>
      <c r="W54" s="10"/>
      <c r="X54" s="10"/>
      <c r="Y54" s="10"/>
      <c r="Z54" s="10"/>
      <c r="AA54" s="10"/>
      <c r="AB54" s="10"/>
      <c r="AC54" s="10"/>
      <c r="AD54" s="35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</row>
    <row r="55" spans="1:41" ht="16.5" customHeight="1" x14ac:dyDescent="0.4">
      <c r="A55" s="2" t="s">
        <v>42</v>
      </c>
      <c r="B55" s="2" t="s">
        <v>108</v>
      </c>
      <c r="C55" s="2" t="s">
        <v>109</v>
      </c>
      <c r="D55" s="2" t="s">
        <v>6</v>
      </c>
      <c r="E55" s="2" t="s">
        <v>110</v>
      </c>
      <c r="F55" s="218"/>
      <c r="G55" s="253"/>
      <c r="H55" s="290"/>
      <c r="I55" s="291" t="s">
        <v>10</v>
      </c>
      <c r="J55" s="292"/>
      <c r="K55" s="291" t="s">
        <v>10</v>
      </c>
      <c r="L55" s="292"/>
      <c r="M55" s="221" t="s">
        <v>10</v>
      </c>
      <c r="N55" s="293"/>
      <c r="O55" s="291" t="s">
        <v>10</v>
      </c>
      <c r="P55" s="292"/>
      <c r="Q55" s="291" t="s">
        <v>10</v>
      </c>
      <c r="R55" s="292"/>
      <c r="S55" s="223" t="s">
        <v>10</v>
      </c>
      <c r="T55" s="253"/>
      <c r="U55" s="218"/>
      <c r="V55" s="218"/>
      <c r="W55" s="10"/>
      <c r="X55" s="10"/>
      <c r="Y55" s="10"/>
      <c r="Z55" s="10"/>
      <c r="AA55" s="10"/>
      <c r="AB55" s="10"/>
      <c r="AC55" s="10"/>
      <c r="AD55" s="35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</row>
    <row r="56" spans="1:41" ht="21.6" customHeight="1" thickBot="1" x14ac:dyDescent="0.45">
      <c r="A56" s="2" t="s">
        <v>133</v>
      </c>
      <c r="B56" s="2" t="s">
        <v>134</v>
      </c>
      <c r="C56" s="2">
        <v>0</v>
      </c>
      <c r="D56" s="2">
        <v>1</v>
      </c>
      <c r="E56" s="2" t="str">
        <f>B56&amp;C56&amp;D56&amp;IF($A$2="Non-municipal","N",IF($A$2="Municiple","Y","error"))</f>
        <v>We01Y</v>
      </c>
      <c r="F56" s="218"/>
      <c r="G56" s="253"/>
      <c r="H56" s="294">
        <v>548.05999999999995</v>
      </c>
      <c r="I56" s="295">
        <f t="shared" ref="I56" si="9">ROUND(H56 * (1 + VAT), 2)</f>
        <v>630.27</v>
      </c>
      <c r="J56" s="294">
        <v>137.01</v>
      </c>
      <c r="K56" s="295">
        <f t="shared" ref="K56" si="10">ROUND(J56 * (1 + VAT), 2)</f>
        <v>157.56</v>
      </c>
      <c r="L56" s="294">
        <v>91.35</v>
      </c>
      <c r="M56" s="296">
        <f t="shared" ref="M56" si="11">ROUND(L56 * (1 + VAT), 2)</f>
        <v>105.05</v>
      </c>
      <c r="N56" s="294">
        <v>227.44</v>
      </c>
      <c r="O56" s="295">
        <f t="shared" ref="O56" si="12">ROUND(N56 * (1 + VAT), 2)</f>
        <v>261.56</v>
      </c>
      <c r="P56" s="294">
        <v>127.88</v>
      </c>
      <c r="Q56" s="295">
        <f t="shared" ref="Q56" si="13">ROUND(P56 * (1 + VAT), 2)</f>
        <v>147.06</v>
      </c>
      <c r="R56" s="294">
        <v>91.35</v>
      </c>
      <c r="S56" s="297">
        <f t="shared" ref="S56" si="14">ROUND(R56 * (1 + VAT), 2)</f>
        <v>105.05</v>
      </c>
      <c r="T56" s="253"/>
      <c r="U56" s="218"/>
      <c r="V56" s="218"/>
      <c r="W56" s="10"/>
      <c r="X56" s="10"/>
      <c r="Y56" s="10"/>
      <c r="Z56" s="10"/>
      <c r="AA56" s="10"/>
      <c r="AB56" s="10"/>
      <c r="AC56" s="10"/>
      <c r="AD56" s="35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</row>
    <row r="57" spans="1:41" ht="22.8" x14ac:dyDescent="0.4">
      <c r="F57" s="218"/>
      <c r="G57" s="253"/>
      <c r="H57" s="253"/>
      <c r="I57" s="253"/>
      <c r="J57" s="253"/>
      <c r="K57" s="253"/>
      <c r="L57" s="253"/>
      <c r="M57" s="253"/>
      <c r="N57" s="253"/>
      <c r="O57" s="253"/>
      <c r="P57" s="253"/>
      <c r="Q57" s="253"/>
      <c r="R57" s="253"/>
      <c r="S57" s="253"/>
      <c r="T57" s="253"/>
      <c r="U57" s="218"/>
      <c r="V57" s="218"/>
      <c r="W57" s="10"/>
      <c r="X57" s="10"/>
      <c r="Y57" s="10"/>
      <c r="Z57" s="10"/>
      <c r="AA57" s="10"/>
      <c r="AB57" s="10"/>
      <c r="AC57" s="10"/>
      <c r="AD57" s="10"/>
    </row>
    <row r="58" spans="1:41" ht="23.4" hidden="1" thickBot="1" x14ac:dyDescent="0.45">
      <c r="F58" s="218"/>
      <c r="G58" s="218"/>
      <c r="H58" s="408" t="s">
        <v>143</v>
      </c>
      <c r="I58" s="409"/>
      <c r="J58" s="409"/>
      <c r="K58" s="409"/>
      <c r="L58" s="409"/>
      <c r="M58" s="409"/>
      <c r="N58" s="409"/>
      <c r="O58" s="409"/>
      <c r="P58" s="409"/>
      <c r="Q58" s="409"/>
      <c r="R58" s="409"/>
      <c r="S58" s="410"/>
      <c r="T58" s="218"/>
      <c r="U58" s="218"/>
      <c r="V58" s="218"/>
      <c r="W58" s="10"/>
      <c r="X58" s="10"/>
      <c r="Y58" s="10"/>
      <c r="Z58" s="10"/>
      <c r="AA58" s="10"/>
      <c r="AB58" s="10"/>
      <c r="AC58" s="10"/>
      <c r="AD58" s="10"/>
    </row>
    <row r="59" spans="1:41" ht="26.4" hidden="1" customHeight="1" x14ac:dyDescent="0.4">
      <c r="F59" s="218"/>
      <c r="G59" s="218"/>
      <c r="H59" s="411" t="s">
        <v>141</v>
      </c>
      <c r="I59" s="412"/>
      <c r="J59" s="412"/>
      <c r="K59" s="412"/>
      <c r="L59" s="412"/>
      <c r="M59" s="363"/>
      <c r="N59" s="413" t="s">
        <v>142</v>
      </c>
      <c r="O59" s="412"/>
      <c r="P59" s="412"/>
      <c r="Q59" s="412"/>
      <c r="R59" s="412"/>
      <c r="S59" s="414"/>
      <c r="T59" s="218"/>
      <c r="U59" s="218"/>
      <c r="V59" s="218"/>
      <c r="W59" s="10"/>
      <c r="X59" s="10"/>
      <c r="Y59" s="10"/>
      <c r="Z59" s="10"/>
      <c r="AA59" s="10"/>
      <c r="AB59" s="10"/>
      <c r="AC59" s="10"/>
      <c r="AD59" s="35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</row>
    <row r="60" spans="1:41" ht="20.25" hidden="1" customHeight="1" x14ac:dyDescent="0.4">
      <c r="F60" s="218"/>
      <c r="G60" s="218"/>
      <c r="H60" s="394" t="s">
        <v>7</v>
      </c>
      <c r="I60" s="417"/>
      <c r="J60" s="418" t="s">
        <v>8</v>
      </c>
      <c r="K60" s="417"/>
      <c r="L60" s="418" t="s">
        <v>9</v>
      </c>
      <c r="M60" s="395"/>
      <c r="N60" s="419" t="s">
        <v>7</v>
      </c>
      <c r="O60" s="417"/>
      <c r="P60" s="418" t="s">
        <v>8</v>
      </c>
      <c r="Q60" s="417"/>
      <c r="R60" s="418" t="s">
        <v>9</v>
      </c>
      <c r="S60" s="420"/>
      <c r="T60" s="218"/>
      <c r="U60" s="218"/>
      <c r="V60" s="218"/>
      <c r="W60" s="10"/>
      <c r="X60" s="10"/>
      <c r="Y60" s="10"/>
      <c r="Z60" s="10"/>
      <c r="AA60" s="10"/>
      <c r="AB60" s="10"/>
      <c r="AC60" s="10"/>
      <c r="AD60" s="35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</row>
    <row r="61" spans="1:41" ht="22.8" hidden="1" x14ac:dyDescent="0.4">
      <c r="A61" s="2" t="s">
        <v>42</v>
      </c>
      <c r="B61" s="2" t="s">
        <v>108</v>
      </c>
      <c r="C61" s="2" t="s">
        <v>109</v>
      </c>
      <c r="D61" s="2" t="s">
        <v>6</v>
      </c>
      <c r="E61" s="2" t="s">
        <v>110</v>
      </c>
      <c r="F61" s="218"/>
      <c r="G61" s="218"/>
      <c r="H61" s="298"/>
      <c r="I61" s="299" t="s">
        <v>10</v>
      </c>
      <c r="J61" s="300"/>
      <c r="K61" s="299" t="s">
        <v>10</v>
      </c>
      <c r="L61" s="300"/>
      <c r="M61" s="301" t="s">
        <v>10</v>
      </c>
      <c r="N61" s="302"/>
      <c r="O61" s="299" t="s">
        <v>10</v>
      </c>
      <c r="P61" s="300"/>
      <c r="Q61" s="299" t="s">
        <v>10</v>
      </c>
      <c r="R61" s="300"/>
      <c r="S61" s="303" t="s">
        <v>10</v>
      </c>
      <c r="T61" s="218"/>
      <c r="U61" s="218"/>
      <c r="V61" s="218"/>
      <c r="W61" s="10"/>
      <c r="X61" s="10"/>
      <c r="Y61" s="10"/>
      <c r="Z61" s="10"/>
      <c r="AA61" s="10"/>
      <c r="AB61" s="10"/>
      <c r="AC61" s="10"/>
      <c r="AD61" s="10"/>
    </row>
    <row r="62" spans="1:41" ht="21.6" hidden="1" customHeight="1" thickBot="1" x14ac:dyDescent="0.45">
      <c r="A62" s="2" t="s">
        <v>133</v>
      </c>
      <c r="B62" s="2" t="s">
        <v>134</v>
      </c>
      <c r="C62" s="2">
        <v>0</v>
      </c>
      <c r="D62" s="2">
        <v>1</v>
      </c>
      <c r="E62" s="2" t="str">
        <f>B62&amp;C62&amp;D62&amp;IF($A$2="Non-municipal","N",IF($A$2="Municiple","Y","error"))</f>
        <v>We01Y</v>
      </c>
      <c r="F62" s="218"/>
      <c r="G62" s="218"/>
      <c r="H62" s="294" t="e">
        <f>H56-ROUND(#REF!,2)</f>
        <v>#REF!</v>
      </c>
      <c r="I62" s="295" t="e">
        <v>#REF!</v>
      </c>
      <c r="J62" s="294" t="e">
        <f>J56-ROUND(#REF!,2)</f>
        <v>#REF!</v>
      </c>
      <c r="K62" s="295" t="e">
        <f t="shared" ref="K62" si="15">ROUND(J62 * (1 + VAT), 2)</f>
        <v>#REF!</v>
      </c>
      <c r="L62" s="294" t="e">
        <f>L56-ROUND(#REF!,2)</f>
        <v>#REF!</v>
      </c>
      <c r="M62" s="296" t="e">
        <f t="shared" ref="M62" si="16">ROUND(L62 * (1 + VAT), 2)</f>
        <v>#REF!</v>
      </c>
      <c r="N62" s="294" t="e">
        <f>N56-ROUND(#REF!,2)</f>
        <v>#REF!</v>
      </c>
      <c r="O62" s="295" t="e">
        <f t="shared" ref="O62" si="17">ROUND(N62 * (1 + VAT), 2)</f>
        <v>#REF!</v>
      </c>
      <c r="P62" s="294" t="e">
        <f>P56-ROUND(#REF!,2)</f>
        <v>#REF!</v>
      </c>
      <c r="Q62" s="295" t="e">
        <f t="shared" ref="Q62" si="18">ROUND(P62 * (1 + VAT), 2)</f>
        <v>#REF!</v>
      </c>
      <c r="R62" s="294" t="e">
        <f>R56-ROUND(#REF!,2)</f>
        <v>#REF!</v>
      </c>
      <c r="S62" s="297" t="e">
        <f t="shared" ref="S62" si="19">ROUND(R62 * (1 + VAT), 2)</f>
        <v>#REF!</v>
      </c>
      <c r="T62" s="218"/>
      <c r="U62" s="218"/>
      <c r="V62" s="218"/>
      <c r="W62" s="10"/>
      <c r="X62" s="10"/>
      <c r="Y62" s="10"/>
      <c r="Z62" s="10"/>
      <c r="AA62" s="10"/>
      <c r="AB62" s="10"/>
      <c r="AC62" s="10"/>
      <c r="AD62" s="10"/>
    </row>
    <row r="63" spans="1:41" ht="22.8" x14ac:dyDescent="0.4">
      <c r="F63" s="218"/>
      <c r="G63" s="218"/>
      <c r="H63" s="218"/>
      <c r="I63" s="218"/>
      <c r="J63" s="218"/>
      <c r="K63" s="218"/>
      <c r="L63" s="218"/>
      <c r="M63" s="218"/>
      <c r="N63" s="218"/>
      <c r="O63" s="218"/>
      <c r="P63" s="218"/>
      <c r="Q63" s="218"/>
      <c r="R63" s="218"/>
      <c r="S63" s="218"/>
      <c r="T63" s="218"/>
      <c r="U63" s="218"/>
      <c r="V63" s="218"/>
      <c r="W63" s="10"/>
      <c r="X63" s="10"/>
      <c r="Y63" s="10"/>
      <c r="Z63" s="10"/>
      <c r="AA63" s="10"/>
      <c r="AB63" s="10"/>
      <c r="AC63" s="10"/>
      <c r="AD63" s="10"/>
    </row>
    <row r="64" spans="1:41" ht="22.8" x14ac:dyDescent="0.4"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</row>
  </sheetData>
  <mergeCells count="65">
    <mergeCell ref="H58:S58"/>
    <mergeCell ref="H59:M59"/>
    <mergeCell ref="N59:S59"/>
    <mergeCell ref="H60:I60"/>
    <mergeCell ref="J60:K60"/>
    <mergeCell ref="L60:M60"/>
    <mergeCell ref="N60:O60"/>
    <mergeCell ref="P60:Q60"/>
    <mergeCell ref="R60:S60"/>
    <mergeCell ref="H38:I38"/>
    <mergeCell ref="H39:I39"/>
    <mergeCell ref="R54:S54"/>
    <mergeCell ref="H41:I41"/>
    <mergeCell ref="H42:I42"/>
    <mergeCell ref="H45:I47"/>
    <mergeCell ref="H52:S52"/>
    <mergeCell ref="H53:M53"/>
    <mergeCell ref="N53:S53"/>
    <mergeCell ref="H54:I54"/>
    <mergeCell ref="J54:K54"/>
    <mergeCell ref="L54:M54"/>
    <mergeCell ref="N54:O54"/>
    <mergeCell ref="P54:Q54"/>
    <mergeCell ref="S27:T27"/>
    <mergeCell ref="H28:I28"/>
    <mergeCell ref="H29:I29"/>
    <mergeCell ref="Q29:R29"/>
    <mergeCell ref="H40:I40"/>
    <mergeCell ref="H31:I31"/>
    <mergeCell ref="Q31:R31"/>
    <mergeCell ref="H32:I32"/>
    <mergeCell ref="Q32:R32"/>
    <mergeCell ref="H35:I35"/>
    <mergeCell ref="J35:K36"/>
    <mergeCell ref="L35:M36"/>
    <mergeCell ref="Q35:T35"/>
    <mergeCell ref="H37:I37"/>
    <mergeCell ref="Q37:R37"/>
    <mergeCell ref="S37:T37"/>
    <mergeCell ref="H30:I30"/>
    <mergeCell ref="Q30:R30"/>
    <mergeCell ref="H16:H19"/>
    <mergeCell ref="H20:H23"/>
    <mergeCell ref="H25:O25"/>
    <mergeCell ref="H26:I27"/>
    <mergeCell ref="J26:K27"/>
    <mergeCell ref="L26:M27"/>
    <mergeCell ref="N26:O27"/>
    <mergeCell ref="Q27:R28"/>
    <mergeCell ref="H12:H15"/>
    <mergeCell ref="G2:AB2"/>
    <mergeCell ref="J4:U4"/>
    <mergeCell ref="V4:W6"/>
    <mergeCell ref="X4:Y6"/>
    <mergeCell ref="Z4:AA6"/>
    <mergeCell ref="H5:H7"/>
    <mergeCell ref="J5:O5"/>
    <mergeCell ref="P5:U5"/>
    <mergeCell ref="J6:K6"/>
    <mergeCell ref="L6:M6"/>
    <mergeCell ref="N6:O6"/>
    <mergeCell ref="P6:Q6"/>
    <mergeCell ref="R6:S6"/>
    <mergeCell ref="T6:U6"/>
    <mergeCell ref="H8:H11"/>
  </mergeCells>
  <conditionalFormatting sqref="AC8:AC24">
    <cfRule type="cellIs" dxfId="5" priority="1" stopIfTrue="1" operator="equal">
      <formula>"check"</formula>
    </cfRule>
  </conditionalFormatting>
  <hyperlinks>
    <hyperlink ref="G1" location="Menu!A1" display="Back to menu" xr:uid="{DE99F1A4-67BE-4AD2-985C-2C6528FC8B37}"/>
  </hyperlinks>
  <printOptions horizontalCentered="1"/>
  <pageMargins left="0.19685039370078741" right="0.19685039370078741" top="0.39370078740157483" bottom="0.19685039370078741" header="0.51181102362204722" footer="0.11811023622047245"/>
  <pageSetup paperSize="9" scale="4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39254-25C4-4C41-9D70-208695BE55B6}">
  <sheetPr>
    <tabColor theme="0" tint="-0.14999847407452621"/>
    <pageSetUpPr fitToPage="1"/>
  </sheetPr>
  <dimension ref="A1:BF67"/>
  <sheetViews>
    <sheetView showGridLines="0" topLeftCell="F1" zoomScale="50" zoomScaleNormal="50" workbookViewId="0">
      <pane ySplit="2" topLeftCell="A3" activePane="bottomLeft" state="frozen"/>
      <selection activeCell="N29" sqref="N29"/>
      <selection pane="bottomLeft" activeCell="X4" sqref="X4:Y6"/>
    </sheetView>
  </sheetViews>
  <sheetFormatPr defaultColWidth="9.109375" defaultRowHeight="13.2" x14ac:dyDescent="0.25"/>
  <cols>
    <col min="1" max="1" width="9.44140625" style="2" hidden="1" customWidth="1"/>
    <col min="2" max="2" width="18.109375" style="2" hidden="1" customWidth="1"/>
    <col min="3" max="4" width="7.77734375" style="2" hidden="1" customWidth="1"/>
    <col min="5" max="5" width="8.21875" style="2" hidden="1" customWidth="1"/>
    <col min="6" max="6" width="3.6640625" style="2" customWidth="1"/>
    <col min="7" max="7" width="20" style="2" bestFit="1" customWidth="1"/>
    <col min="8" max="9" width="57.44140625" style="2" bestFit="1" customWidth="1"/>
    <col min="10" max="10" width="18.44140625" style="2" bestFit="1" customWidth="1"/>
    <col min="11" max="11" width="19.6640625" style="2" bestFit="1" customWidth="1"/>
    <col min="12" max="12" width="13.44140625" style="2" bestFit="1" customWidth="1"/>
    <col min="13" max="13" width="15.88671875" style="2" bestFit="1" customWidth="1"/>
    <col min="14" max="14" width="12.33203125" style="2" bestFit="1" customWidth="1"/>
    <col min="15" max="15" width="15.88671875" style="2" bestFit="1" customWidth="1"/>
    <col min="16" max="16" width="16.44140625" style="2" customWidth="1"/>
    <col min="17" max="17" width="18.88671875" style="2" customWidth="1"/>
    <col min="18" max="21" width="15.88671875" style="2" bestFit="1" customWidth="1"/>
    <col min="22" max="22" width="11.77734375" style="2" bestFit="1" customWidth="1"/>
    <col min="23" max="23" width="15.88671875" style="2" bestFit="1" customWidth="1"/>
    <col min="24" max="24" width="13.44140625" style="2" bestFit="1" customWidth="1"/>
    <col min="25" max="25" width="15.88671875" style="2" bestFit="1" customWidth="1"/>
    <col min="26" max="26" width="13.44140625" style="2" bestFit="1" customWidth="1"/>
    <col min="27" max="27" width="15.88671875" style="2" bestFit="1" customWidth="1"/>
    <col min="28" max="31" width="9.109375" style="2"/>
    <col min="32" max="32" width="9.109375" style="2" bestFit="1" customWidth="1"/>
    <col min="33" max="33" width="11.21875" style="2" bestFit="1" customWidth="1"/>
    <col min="34" max="16384" width="9.109375" style="2"/>
  </cols>
  <sheetData>
    <row r="1" spans="1:58" ht="36" customHeight="1" x14ac:dyDescent="0.25">
      <c r="G1" s="1" t="s">
        <v>0</v>
      </c>
      <c r="I1" s="3"/>
      <c r="W1" s="112" t="e">
        <v>#REF!</v>
      </c>
      <c r="BF1" s="113"/>
    </row>
    <row r="2" spans="1:58" ht="54" customHeight="1" thickBot="1" x14ac:dyDescent="0.3">
      <c r="A2" s="2" t="s">
        <v>104</v>
      </c>
      <c r="G2" s="421" t="s">
        <v>105</v>
      </c>
      <c r="H2" s="422"/>
      <c r="I2" s="422"/>
      <c r="J2" s="422"/>
      <c r="K2" s="422"/>
      <c r="L2" s="422"/>
      <c r="M2" s="422"/>
      <c r="N2" s="422"/>
      <c r="O2" s="422"/>
      <c r="P2" s="422"/>
      <c r="Q2" s="422"/>
      <c r="R2" s="422"/>
      <c r="S2" s="422"/>
      <c r="T2" s="422"/>
      <c r="U2" s="422"/>
      <c r="V2" s="422"/>
      <c r="W2" s="422"/>
      <c r="X2" s="422"/>
      <c r="Y2" s="422"/>
      <c r="Z2" s="422"/>
      <c r="AA2" s="422"/>
      <c r="AF2" s="6">
        <f>SUM(J8:T23,Z8:Z23,N30:N33,S30:S33,J39:J43,L39:L43,Q39,S39,H53,,J30:J33,L30:L33)</f>
        <v>50586.030000000035</v>
      </c>
      <c r="AG2" s="7" t="s">
        <v>35</v>
      </c>
    </row>
    <row r="3" spans="1:58" ht="17.100000000000001" customHeight="1" thickBot="1" x14ac:dyDescent="0.3"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203"/>
      <c r="W3" s="203"/>
      <c r="AF3" s="6"/>
      <c r="AG3" s="7"/>
    </row>
    <row r="4" spans="1:58" ht="29.85" customHeight="1" thickBot="1" x14ac:dyDescent="0.45">
      <c r="G4" s="8"/>
      <c r="H4" s="115"/>
      <c r="I4" s="116"/>
      <c r="J4" s="338" t="s">
        <v>1</v>
      </c>
      <c r="K4" s="339"/>
      <c r="L4" s="339"/>
      <c r="M4" s="339"/>
      <c r="N4" s="339"/>
      <c r="O4" s="339"/>
      <c r="P4" s="339"/>
      <c r="Q4" s="339"/>
      <c r="R4" s="339"/>
      <c r="S4" s="339"/>
      <c r="T4" s="339"/>
      <c r="U4" s="340"/>
      <c r="V4" s="341" t="s">
        <v>106</v>
      </c>
      <c r="W4" s="423"/>
      <c r="X4" s="341" t="s">
        <v>107</v>
      </c>
      <c r="Y4" s="423"/>
      <c r="Z4" s="341" t="s">
        <v>2</v>
      </c>
      <c r="AA4" s="423"/>
      <c r="AB4" s="117"/>
    </row>
    <row r="5" spans="1:58" s="119" customFormat="1" ht="26.4" customHeight="1" x14ac:dyDescent="0.3">
      <c r="G5" s="11"/>
      <c r="H5" s="424" t="s">
        <v>3</v>
      </c>
      <c r="I5" s="118"/>
      <c r="J5" s="348" t="s">
        <v>4</v>
      </c>
      <c r="K5" s="349"/>
      <c r="L5" s="349"/>
      <c r="M5" s="349"/>
      <c r="N5" s="349"/>
      <c r="O5" s="350"/>
      <c r="P5" s="348" t="s">
        <v>34</v>
      </c>
      <c r="Q5" s="349"/>
      <c r="R5" s="349"/>
      <c r="S5" s="349"/>
      <c r="T5" s="349"/>
      <c r="U5" s="353"/>
      <c r="V5" s="343"/>
      <c r="W5" s="344"/>
      <c r="X5" s="343"/>
      <c r="Y5" s="344"/>
      <c r="Z5" s="343"/>
      <c r="AA5" s="344"/>
      <c r="AC5" s="120"/>
    </row>
    <row r="6" spans="1:58" ht="20.25" customHeight="1" x14ac:dyDescent="0.25">
      <c r="G6" s="11"/>
      <c r="H6" s="346"/>
      <c r="I6" s="14" t="s">
        <v>6</v>
      </c>
      <c r="J6" s="349" t="s">
        <v>7</v>
      </c>
      <c r="K6" s="351"/>
      <c r="L6" s="349" t="s">
        <v>8</v>
      </c>
      <c r="M6" s="351"/>
      <c r="N6" s="349" t="s">
        <v>9</v>
      </c>
      <c r="O6" s="350"/>
      <c r="P6" s="352" t="s">
        <v>7</v>
      </c>
      <c r="Q6" s="351"/>
      <c r="R6" s="349" t="s">
        <v>8</v>
      </c>
      <c r="S6" s="351"/>
      <c r="T6" s="349" t="s">
        <v>9</v>
      </c>
      <c r="U6" s="353"/>
      <c r="V6" s="343"/>
      <c r="W6" s="344"/>
      <c r="X6" s="343"/>
      <c r="Y6" s="344"/>
      <c r="Z6" s="343"/>
      <c r="AA6" s="344"/>
      <c r="AC6" s="7"/>
      <c r="AD6" s="7"/>
      <c r="AK6" s="15"/>
    </row>
    <row r="7" spans="1:58" ht="20.25" customHeight="1" x14ac:dyDescent="0.25">
      <c r="A7" s="2" t="s">
        <v>42</v>
      </c>
      <c r="B7" s="2" t="s">
        <v>108</v>
      </c>
      <c r="C7" s="2" t="s">
        <v>109</v>
      </c>
      <c r="D7" s="2" t="s">
        <v>6</v>
      </c>
      <c r="E7" s="2" t="s">
        <v>110</v>
      </c>
      <c r="G7" s="11"/>
      <c r="H7" s="347"/>
      <c r="I7" s="16"/>
      <c r="J7" s="121" t="s">
        <v>36</v>
      </c>
      <c r="K7" s="18" t="s">
        <v>10</v>
      </c>
      <c r="L7" s="12"/>
      <c r="M7" s="18" t="s">
        <v>10</v>
      </c>
      <c r="N7" s="12"/>
      <c r="O7" s="20" t="s">
        <v>10</v>
      </c>
      <c r="P7" s="12"/>
      <c r="Q7" s="18" t="s">
        <v>10</v>
      </c>
      <c r="R7" s="12"/>
      <c r="S7" s="18" t="s">
        <v>10</v>
      </c>
      <c r="T7" s="12"/>
      <c r="U7" s="22" t="s">
        <v>10</v>
      </c>
      <c r="V7" s="122"/>
      <c r="W7" s="22" t="s">
        <v>10</v>
      </c>
      <c r="X7" s="122"/>
      <c r="Y7" s="22" t="s">
        <v>10</v>
      </c>
      <c r="Z7" s="122"/>
      <c r="AA7" s="22" t="s">
        <v>10</v>
      </c>
      <c r="AC7" s="7"/>
      <c r="AD7" s="7"/>
      <c r="AK7" s="15"/>
    </row>
    <row r="8" spans="1:58" ht="21.6" customHeight="1" x14ac:dyDescent="0.3">
      <c r="A8" s="2" t="s">
        <v>62</v>
      </c>
      <c r="B8" s="2" t="s">
        <v>111</v>
      </c>
      <c r="C8" s="2">
        <v>0</v>
      </c>
      <c r="D8" s="2">
        <v>1</v>
      </c>
      <c r="E8" s="2" t="s">
        <v>112</v>
      </c>
      <c r="G8" s="11"/>
      <c r="H8" s="332" t="s">
        <v>11</v>
      </c>
      <c r="I8" s="24" t="s">
        <v>12</v>
      </c>
      <c r="J8" s="123">
        <v>697.46</v>
      </c>
      <c r="K8" s="26">
        <f t="shared" ref="K8:K23" si="0">ROUND(J8 * (1 + VAT), 2)</f>
        <v>802.08</v>
      </c>
      <c r="L8" s="123">
        <v>174.34</v>
      </c>
      <c r="M8" s="26">
        <f t="shared" ref="M8:M23" si="1">ROUND(L8 * (1 + VAT), 2)</f>
        <v>200.49</v>
      </c>
      <c r="N8" s="123">
        <v>116.26</v>
      </c>
      <c r="O8" s="28">
        <f t="shared" ref="O8:O23" si="2">ROUND(N8 * (1 + VAT), 2)</f>
        <v>133.69999999999999</v>
      </c>
      <c r="P8" s="123">
        <v>289.5</v>
      </c>
      <c r="Q8" s="26">
        <f t="shared" ref="Q8:Q23" si="3">ROUND(P8 * (1 + VAT), 2)</f>
        <v>332.93</v>
      </c>
      <c r="R8" s="123">
        <v>162.75</v>
      </c>
      <c r="S8" s="26">
        <f t="shared" ref="S8:S23" si="4">ROUND(R8 * (1 + VAT), 2)</f>
        <v>187.16</v>
      </c>
      <c r="T8" s="123">
        <v>116.31</v>
      </c>
      <c r="U8" s="30">
        <f t="shared" ref="U8:Y23" si="5">ROUND(T8 * (1 + VAT), 2)</f>
        <v>133.76</v>
      </c>
      <c r="V8" s="123">
        <v>23.22</v>
      </c>
      <c r="W8" s="30">
        <f t="shared" si="5"/>
        <v>26.7</v>
      </c>
      <c r="X8" s="124">
        <v>3.33</v>
      </c>
      <c r="Y8" s="32">
        <f t="shared" si="5"/>
        <v>3.83</v>
      </c>
      <c r="Z8" s="124">
        <v>10.85</v>
      </c>
      <c r="AA8" s="32">
        <f t="shared" ref="AA8:AA23" si="6">ROUND(Z8 * (1 + VAT), 2)</f>
        <v>12.48</v>
      </c>
      <c r="AB8" s="125"/>
      <c r="AC8" s="126"/>
      <c r="AD8" s="36"/>
      <c r="AE8" s="127"/>
      <c r="AF8" s="128"/>
      <c r="AG8" s="128"/>
      <c r="AH8" s="128"/>
      <c r="AK8" s="37"/>
      <c r="AL8" s="37"/>
      <c r="AM8" s="37"/>
      <c r="AN8" s="37"/>
      <c r="AO8" s="37"/>
      <c r="AP8" s="37"/>
    </row>
    <row r="9" spans="1:58" ht="21.6" customHeight="1" x14ac:dyDescent="0.3">
      <c r="A9" s="2" t="s">
        <v>62</v>
      </c>
      <c r="B9" s="2" t="s">
        <v>111</v>
      </c>
      <c r="C9" s="2">
        <v>0</v>
      </c>
      <c r="D9" s="2">
        <v>2</v>
      </c>
      <c r="E9" s="2" t="s">
        <v>113</v>
      </c>
      <c r="G9" s="11"/>
      <c r="H9" s="333"/>
      <c r="I9" s="24" t="s">
        <v>13</v>
      </c>
      <c r="J9" s="129">
        <v>677.39</v>
      </c>
      <c r="K9" s="39">
        <f t="shared" si="0"/>
        <v>779</v>
      </c>
      <c r="L9" s="129">
        <v>169.34</v>
      </c>
      <c r="M9" s="39">
        <f t="shared" si="1"/>
        <v>194.74</v>
      </c>
      <c r="N9" s="129">
        <v>112.9</v>
      </c>
      <c r="O9" s="41">
        <f t="shared" si="2"/>
        <v>129.84</v>
      </c>
      <c r="P9" s="129">
        <v>281.12</v>
      </c>
      <c r="Q9" s="39">
        <f t="shared" si="3"/>
        <v>323.29000000000002</v>
      </c>
      <c r="R9" s="129">
        <v>158.05000000000001</v>
      </c>
      <c r="S9" s="39">
        <f t="shared" si="4"/>
        <v>181.76</v>
      </c>
      <c r="T9" s="129">
        <v>112.9</v>
      </c>
      <c r="U9" s="43">
        <f t="shared" si="5"/>
        <v>129.84</v>
      </c>
      <c r="V9" s="129">
        <v>22.55</v>
      </c>
      <c r="W9" s="43">
        <f t="shared" si="5"/>
        <v>25.93</v>
      </c>
      <c r="X9" s="130">
        <v>7.71</v>
      </c>
      <c r="Y9" s="45">
        <f t="shared" si="5"/>
        <v>8.8699999999999992</v>
      </c>
      <c r="Z9" s="130">
        <v>10.41</v>
      </c>
      <c r="AA9" s="45">
        <f t="shared" si="6"/>
        <v>11.97</v>
      </c>
      <c r="AB9" s="131"/>
      <c r="AC9" s="126"/>
      <c r="AD9" s="132"/>
      <c r="AE9" s="132"/>
      <c r="AF9" s="132"/>
      <c r="AG9" s="132"/>
      <c r="AH9" s="132"/>
      <c r="AK9" s="37"/>
      <c r="AL9" s="37"/>
      <c r="AM9" s="37"/>
      <c r="AN9" s="37"/>
      <c r="AO9" s="37"/>
      <c r="AP9" s="37"/>
    </row>
    <row r="10" spans="1:58" ht="21.6" customHeight="1" x14ac:dyDescent="0.3">
      <c r="A10" s="2" t="s">
        <v>62</v>
      </c>
      <c r="B10" s="2" t="s">
        <v>111</v>
      </c>
      <c r="C10" s="2">
        <v>0</v>
      </c>
      <c r="D10" s="2">
        <v>3</v>
      </c>
      <c r="E10" s="2" t="s">
        <v>114</v>
      </c>
      <c r="G10" s="11"/>
      <c r="H10" s="333"/>
      <c r="I10" s="24" t="s">
        <v>14</v>
      </c>
      <c r="J10" s="129">
        <v>628.57000000000005</v>
      </c>
      <c r="K10" s="39">
        <f t="shared" si="0"/>
        <v>722.86</v>
      </c>
      <c r="L10" s="129">
        <v>157.13999999999999</v>
      </c>
      <c r="M10" s="39">
        <f t="shared" si="1"/>
        <v>180.71</v>
      </c>
      <c r="N10" s="129">
        <v>104.75</v>
      </c>
      <c r="O10" s="41">
        <f t="shared" si="2"/>
        <v>120.46</v>
      </c>
      <c r="P10" s="129">
        <v>260.87</v>
      </c>
      <c r="Q10" s="39">
        <f t="shared" si="3"/>
        <v>300</v>
      </c>
      <c r="R10" s="129">
        <v>146.68</v>
      </c>
      <c r="S10" s="39">
        <f t="shared" si="4"/>
        <v>168.68</v>
      </c>
      <c r="T10" s="129">
        <v>104.75</v>
      </c>
      <c r="U10" s="43">
        <f t="shared" si="5"/>
        <v>120.46</v>
      </c>
      <c r="V10" s="129">
        <v>20.93</v>
      </c>
      <c r="W10" s="43">
        <f t="shared" si="5"/>
        <v>24.07</v>
      </c>
      <c r="X10" s="130">
        <v>6.46</v>
      </c>
      <c r="Y10" s="45">
        <f t="shared" si="5"/>
        <v>7.43</v>
      </c>
      <c r="Z10" s="130">
        <v>9.5</v>
      </c>
      <c r="AA10" s="45">
        <f t="shared" si="6"/>
        <v>10.93</v>
      </c>
      <c r="AB10" s="131"/>
      <c r="AC10" s="126"/>
      <c r="AD10" s="132"/>
      <c r="AE10" s="132"/>
      <c r="AF10" s="132"/>
      <c r="AG10" s="132"/>
      <c r="AH10" s="132"/>
      <c r="AK10" s="37"/>
      <c r="AL10" s="37"/>
      <c r="AM10" s="37"/>
      <c r="AN10" s="37"/>
      <c r="AO10" s="37"/>
      <c r="AP10" s="37"/>
    </row>
    <row r="11" spans="1:58" ht="21.6" customHeight="1" x14ac:dyDescent="0.3">
      <c r="A11" s="2" t="s">
        <v>62</v>
      </c>
      <c r="B11" s="2" t="s">
        <v>111</v>
      </c>
      <c r="C11" s="2">
        <v>0</v>
      </c>
      <c r="D11" s="2">
        <v>4</v>
      </c>
      <c r="E11" s="2" t="s">
        <v>115</v>
      </c>
      <c r="G11" s="11"/>
      <c r="H11" s="334"/>
      <c r="I11" s="48" t="s">
        <v>15</v>
      </c>
      <c r="J11" s="133">
        <v>586.13</v>
      </c>
      <c r="K11" s="50">
        <f t="shared" si="0"/>
        <v>674.05</v>
      </c>
      <c r="L11" s="133">
        <v>146.54</v>
      </c>
      <c r="M11" s="50">
        <f t="shared" si="1"/>
        <v>168.52</v>
      </c>
      <c r="N11" s="133">
        <v>97.69</v>
      </c>
      <c r="O11" s="52">
        <f t="shared" si="2"/>
        <v>112.34</v>
      </c>
      <c r="P11" s="133">
        <v>243.26</v>
      </c>
      <c r="Q11" s="50">
        <f t="shared" si="3"/>
        <v>279.75</v>
      </c>
      <c r="R11" s="133">
        <v>136.77000000000001</v>
      </c>
      <c r="S11" s="50">
        <f t="shared" si="4"/>
        <v>157.29</v>
      </c>
      <c r="T11" s="133">
        <v>97.69</v>
      </c>
      <c r="U11" s="54">
        <f t="shared" si="5"/>
        <v>112.34</v>
      </c>
      <c r="V11" s="133">
        <v>19.510000000000002</v>
      </c>
      <c r="W11" s="54">
        <f t="shared" si="5"/>
        <v>22.44</v>
      </c>
      <c r="X11" s="134">
        <v>7.14</v>
      </c>
      <c r="Y11" s="56">
        <f t="shared" si="5"/>
        <v>8.2100000000000009</v>
      </c>
      <c r="Z11" s="134">
        <v>16.59</v>
      </c>
      <c r="AA11" s="56">
        <f t="shared" si="6"/>
        <v>19.079999999999998</v>
      </c>
      <c r="AB11" s="131"/>
      <c r="AC11" s="126"/>
      <c r="AD11" s="132"/>
      <c r="AE11" s="132"/>
      <c r="AF11" s="132"/>
      <c r="AG11" s="132"/>
      <c r="AH11" s="132"/>
      <c r="AK11" s="37"/>
      <c r="AL11" s="37"/>
      <c r="AM11" s="37"/>
      <c r="AN11" s="37"/>
      <c r="AO11" s="37"/>
      <c r="AP11" s="37"/>
    </row>
    <row r="12" spans="1:58" ht="21.6" customHeight="1" x14ac:dyDescent="0.25">
      <c r="A12" s="2" t="s">
        <v>62</v>
      </c>
      <c r="B12" s="2" t="s">
        <v>111</v>
      </c>
      <c r="C12" s="2">
        <v>1</v>
      </c>
      <c r="D12" s="2">
        <v>1</v>
      </c>
      <c r="E12" s="2" t="s">
        <v>116</v>
      </c>
      <c r="G12" s="11"/>
      <c r="H12" s="332" t="s">
        <v>16</v>
      </c>
      <c r="I12" s="24" t="s">
        <v>12</v>
      </c>
      <c r="J12" s="123">
        <v>706.96</v>
      </c>
      <c r="K12" s="26">
        <f t="shared" si="0"/>
        <v>813</v>
      </c>
      <c r="L12" s="123">
        <v>176.75</v>
      </c>
      <c r="M12" s="26">
        <f t="shared" si="1"/>
        <v>203.26</v>
      </c>
      <c r="N12" s="123">
        <v>117.84</v>
      </c>
      <c r="O12" s="28">
        <f t="shared" si="2"/>
        <v>135.52000000000001</v>
      </c>
      <c r="P12" s="123">
        <v>293.41000000000003</v>
      </c>
      <c r="Q12" s="26">
        <f t="shared" si="3"/>
        <v>337.42</v>
      </c>
      <c r="R12" s="123">
        <v>164.98</v>
      </c>
      <c r="S12" s="26">
        <f t="shared" si="4"/>
        <v>189.73</v>
      </c>
      <c r="T12" s="123">
        <v>117.84</v>
      </c>
      <c r="U12" s="30">
        <f t="shared" si="5"/>
        <v>135.52000000000001</v>
      </c>
      <c r="V12" s="123">
        <v>23.3</v>
      </c>
      <c r="W12" s="30">
        <f t="shared" si="5"/>
        <v>26.8</v>
      </c>
      <c r="X12" s="135">
        <v>3.33</v>
      </c>
      <c r="Y12" s="59">
        <f t="shared" si="5"/>
        <v>3.83</v>
      </c>
      <c r="Z12" s="135">
        <v>11.01</v>
      </c>
      <c r="AA12" s="59">
        <f t="shared" si="6"/>
        <v>12.66</v>
      </c>
      <c r="AC12" s="126"/>
      <c r="AD12" s="36"/>
      <c r="AE12" s="127"/>
      <c r="AF12" s="128"/>
      <c r="AG12" s="128"/>
      <c r="AH12" s="128"/>
      <c r="AK12" s="37"/>
      <c r="AL12" s="37"/>
      <c r="AM12" s="37"/>
      <c r="AN12" s="37"/>
      <c r="AO12" s="37"/>
      <c r="AP12" s="37"/>
    </row>
    <row r="13" spans="1:58" ht="21.6" customHeight="1" x14ac:dyDescent="0.3">
      <c r="A13" s="2" t="s">
        <v>62</v>
      </c>
      <c r="B13" s="2" t="s">
        <v>111</v>
      </c>
      <c r="C13" s="2">
        <v>1</v>
      </c>
      <c r="D13" s="2">
        <v>2</v>
      </c>
      <c r="E13" s="2" t="s">
        <v>117</v>
      </c>
      <c r="G13" s="11"/>
      <c r="H13" s="333"/>
      <c r="I13" s="24" t="s">
        <v>13</v>
      </c>
      <c r="J13" s="129">
        <v>685.15</v>
      </c>
      <c r="K13" s="39">
        <f t="shared" si="0"/>
        <v>787.92</v>
      </c>
      <c r="L13" s="129">
        <v>171.3</v>
      </c>
      <c r="M13" s="39">
        <f t="shared" si="1"/>
        <v>197</v>
      </c>
      <c r="N13" s="129">
        <v>114.21</v>
      </c>
      <c r="O13" s="41">
        <f t="shared" si="2"/>
        <v>131.34</v>
      </c>
      <c r="P13" s="129">
        <v>284.33999999999997</v>
      </c>
      <c r="Q13" s="39">
        <f t="shared" si="3"/>
        <v>326.99</v>
      </c>
      <c r="R13" s="129">
        <v>159.88</v>
      </c>
      <c r="S13" s="39">
        <f t="shared" si="4"/>
        <v>183.86</v>
      </c>
      <c r="T13" s="129">
        <v>114.21</v>
      </c>
      <c r="U13" s="43">
        <f t="shared" si="5"/>
        <v>131.34</v>
      </c>
      <c r="V13" s="129">
        <v>22.59</v>
      </c>
      <c r="W13" s="43">
        <f t="shared" si="5"/>
        <v>25.98</v>
      </c>
      <c r="X13" s="130">
        <v>7.71</v>
      </c>
      <c r="Y13" s="45">
        <f t="shared" si="5"/>
        <v>8.8699999999999992</v>
      </c>
      <c r="Z13" s="130">
        <v>10.54</v>
      </c>
      <c r="AA13" s="45">
        <f t="shared" si="6"/>
        <v>12.12</v>
      </c>
      <c r="AB13" s="136"/>
      <c r="AC13" s="126"/>
      <c r="AD13" s="132"/>
      <c r="AE13" s="132"/>
      <c r="AF13" s="132"/>
      <c r="AG13" s="132"/>
      <c r="AH13" s="132"/>
      <c r="AK13" s="37"/>
      <c r="AL13" s="37"/>
      <c r="AM13" s="37"/>
      <c r="AN13" s="37"/>
      <c r="AO13" s="37"/>
      <c r="AP13" s="37"/>
    </row>
    <row r="14" spans="1:58" ht="21.6" customHeight="1" x14ac:dyDescent="0.3">
      <c r="A14" s="2" t="s">
        <v>62</v>
      </c>
      <c r="B14" s="2" t="s">
        <v>111</v>
      </c>
      <c r="C14" s="2">
        <v>1</v>
      </c>
      <c r="D14" s="2">
        <v>3</v>
      </c>
      <c r="E14" s="2" t="s">
        <v>118</v>
      </c>
      <c r="G14" s="11"/>
      <c r="H14" s="333"/>
      <c r="I14" s="24" t="s">
        <v>14</v>
      </c>
      <c r="J14" s="129">
        <v>634.86</v>
      </c>
      <c r="K14" s="39">
        <f t="shared" si="0"/>
        <v>730.09</v>
      </c>
      <c r="L14" s="129">
        <v>158.72</v>
      </c>
      <c r="M14" s="39">
        <f t="shared" si="1"/>
        <v>182.53</v>
      </c>
      <c r="N14" s="129">
        <v>105.81</v>
      </c>
      <c r="O14" s="41">
        <f t="shared" si="2"/>
        <v>121.68</v>
      </c>
      <c r="P14" s="129">
        <v>263.47000000000003</v>
      </c>
      <c r="Q14" s="39">
        <f t="shared" si="3"/>
        <v>302.99</v>
      </c>
      <c r="R14" s="129">
        <v>148.13999999999999</v>
      </c>
      <c r="S14" s="39">
        <f t="shared" si="4"/>
        <v>170.36</v>
      </c>
      <c r="T14" s="129">
        <v>105.81</v>
      </c>
      <c r="U14" s="43">
        <f t="shared" si="5"/>
        <v>121.68</v>
      </c>
      <c r="V14" s="129">
        <v>20.93</v>
      </c>
      <c r="W14" s="43">
        <f t="shared" si="5"/>
        <v>24.07</v>
      </c>
      <c r="X14" s="130">
        <v>6.46</v>
      </c>
      <c r="Y14" s="45">
        <f t="shared" si="5"/>
        <v>7.43</v>
      </c>
      <c r="Z14" s="130">
        <v>9.6</v>
      </c>
      <c r="AA14" s="45">
        <f t="shared" si="6"/>
        <v>11.04</v>
      </c>
      <c r="AB14" s="136"/>
      <c r="AC14" s="126"/>
      <c r="AD14" s="132"/>
      <c r="AE14" s="132"/>
      <c r="AF14" s="132"/>
      <c r="AG14" s="132"/>
      <c r="AH14" s="132"/>
      <c r="AK14" s="37"/>
      <c r="AL14" s="37"/>
      <c r="AM14" s="37"/>
      <c r="AN14" s="37"/>
      <c r="AO14" s="37"/>
      <c r="AP14" s="37"/>
    </row>
    <row r="15" spans="1:58" ht="21.6" customHeight="1" x14ac:dyDescent="0.3">
      <c r="A15" s="2" t="s">
        <v>62</v>
      </c>
      <c r="B15" s="2" t="s">
        <v>111</v>
      </c>
      <c r="C15" s="2">
        <v>1</v>
      </c>
      <c r="D15" s="2">
        <v>4</v>
      </c>
      <c r="E15" s="2" t="s">
        <v>119</v>
      </c>
      <c r="G15" s="11"/>
      <c r="H15" s="334"/>
      <c r="I15" s="48" t="s">
        <v>15</v>
      </c>
      <c r="J15" s="133">
        <v>592</v>
      </c>
      <c r="K15" s="50">
        <f t="shared" si="0"/>
        <v>680.8</v>
      </c>
      <c r="L15" s="133">
        <v>148</v>
      </c>
      <c r="M15" s="50">
        <f t="shared" si="1"/>
        <v>170.2</v>
      </c>
      <c r="N15" s="133">
        <v>98.66</v>
      </c>
      <c r="O15" s="52">
        <f t="shared" si="2"/>
        <v>113.46</v>
      </c>
      <c r="P15" s="133">
        <v>245.68</v>
      </c>
      <c r="Q15" s="50">
        <f t="shared" si="3"/>
        <v>282.52999999999997</v>
      </c>
      <c r="R15" s="133">
        <v>138.13999999999999</v>
      </c>
      <c r="S15" s="50">
        <f t="shared" si="4"/>
        <v>158.86000000000001</v>
      </c>
      <c r="T15" s="133">
        <v>98.66</v>
      </c>
      <c r="U15" s="54">
        <f t="shared" si="5"/>
        <v>113.46</v>
      </c>
      <c r="V15" s="133">
        <v>19.510000000000002</v>
      </c>
      <c r="W15" s="54">
        <f t="shared" si="5"/>
        <v>22.44</v>
      </c>
      <c r="X15" s="134">
        <v>7.14</v>
      </c>
      <c r="Y15" s="56">
        <f t="shared" si="5"/>
        <v>8.2100000000000009</v>
      </c>
      <c r="Z15" s="134">
        <v>16.760000000000002</v>
      </c>
      <c r="AA15" s="56">
        <f t="shared" si="6"/>
        <v>19.27</v>
      </c>
      <c r="AB15" s="136"/>
      <c r="AC15" s="126"/>
      <c r="AD15" s="132"/>
      <c r="AE15" s="132"/>
      <c r="AF15" s="132"/>
      <c r="AG15" s="132"/>
      <c r="AH15" s="132"/>
      <c r="AK15" s="37"/>
      <c r="AL15" s="37"/>
      <c r="AM15" s="37"/>
      <c r="AN15" s="37"/>
      <c r="AO15" s="37"/>
      <c r="AP15" s="37"/>
    </row>
    <row r="16" spans="1:58" ht="21.6" customHeight="1" x14ac:dyDescent="0.25">
      <c r="A16" s="2" t="s">
        <v>62</v>
      </c>
      <c r="B16" s="2" t="s">
        <v>111</v>
      </c>
      <c r="C16" s="2">
        <v>2</v>
      </c>
      <c r="D16" s="2">
        <v>1</v>
      </c>
      <c r="E16" s="2" t="s">
        <v>120</v>
      </c>
      <c r="G16" s="11"/>
      <c r="H16" s="332" t="s">
        <v>17</v>
      </c>
      <c r="I16" s="24" t="s">
        <v>12</v>
      </c>
      <c r="J16" s="123">
        <v>713.61</v>
      </c>
      <c r="K16" s="26">
        <f t="shared" si="0"/>
        <v>820.65</v>
      </c>
      <c r="L16" s="123">
        <v>178.39</v>
      </c>
      <c r="M16" s="26">
        <f t="shared" si="1"/>
        <v>205.15</v>
      </c>
      <c r="N16" s="123">
        <v>118.96</v>
      </c>
      <c r="O16" s="28">
        <f t="shared" si="2"/>
        <v>136.80000000000001</v>
      </c>
      <c r="P16" s="123">
        <v>296.2</v>
      </c>
      <c r="Q16" s="26">
        <f t="shared" si="3"/>
        <v>340.63</v>
      </c>
      <c r="R16" s="123">
        <v>166.52</v>
      </c>
      <c r="S16" s="26">
        <f t="shared" si="4"/>
        <v>191.5</v>
      </c>
      <c r="T16" s="123">
        <v>118.97</v>
      </c>
      <c r="U16" s="30">
        <f t="shared" si="5"/>
        <v>136.82</v>
      </c>
      <c r="V16" s="123">
        <v>23.29</v>
      </c>
      <c r="W16" s="30">
        <f t="shared" si="5"/>
        <v>26.78</v>
      </c>
      <c r="X16" s="135">
        <v>3.33</v>
      </c>
      <c r="Y16" s="59">
        <f t="shared" si="5"/>
        <v>3.83</v>
      </c>
      <c r="Z16" s="135">
        <v>11.13</v>
      </c>
      <c r="AA16" s="59">
        <f t="shared" si="6"/>
        <v>12.8</v>
      </c>
      <c r="AC16" s="126"/>
      <c r="AD16" s="36"/>
      <c r="AE16" s="127"/>
      <c r="AF16" s="128"/>
      <c r="AG16" s="128"/>
      <c r="AH16" s="128"/>
      <c r="AK16" s="37"/>
      <c r="AL16" s="37"/>
      <c r="AM16" s="37"/>
      <c r="AN16" s="37"/>
      <c r="AO16" s="37"/>
      <c r="AP16" s="37"/>
    </row>
    <row r="17" spans="1:42" ht="21.6" customHeight="1" x14ac:dyDescent="0.25">
      <c r="A17" s="2" t="s">
        <v>62</v>
      </c>
      <c r="B17" s="2" t="s">
        <v>111</v>
      </c>
      <c r="C17" s="2">
        <v>2</v>
      </c>
      <c r="D17" s="2">
        <v>2</v>
      </c>
      <c r="E17" s="2" t="s">
        <v>121</v>
      </c>
      <c r="G17" s="11"/>
      <c r="H17" s="333"/>
      <c r="I17" s="24" t="s">
        <v>13</v>
      </c>
      <c r="J17" s="129">
        <v>692.19</v>
      </c>
      <c r="K17" s="39">
        <f t="shared" si="0"/>
        <v>796.02</v>
      </c>
      <c r="L17" s="129">
        <v>173.06</v>
      </c>
      <c r="M17" s="39">
        <f t="shared" si="1"/>
        <v>199.02</v>
      </c>
      <c r="N17" s="129">
        <v>115.39</v>
      </c>
      <c r="O17" s="41">
        <f t="shared" si="2"/>
        <v>132.69999999999999</v>
      </c>
      <c r="P17" s="129">
        <v>287.27999999999997</v>
      </c>
      <c r="Q17" s="39">
        <f t="shared" si="3"/>
        <v>330.37</v>
      </c>
      <c r="R17" s="129">
        <v>161.51</v>
      </c>
      <c r="S17" s="39">
        <f t="shared" si="4"/>
        <v>185.74</v>
      </c>
      <c r="T17" s="129">
        <v>115.39</v>
      </c>
      <c r="U17" s="43">
        <f t="shared" si="5"/>
        <v>132.69999999999999</v>
      </c>
      <c r="V17" s="129">
        <v>22.59</v>
      </c>
      <c r="W17" s="43">
        <f t="shared" si="5"/>
        <v>25.98</v>
      </c>
      <c r="X17" s="130">
        <v>7.71</v>
      </c>
      <c r="Y17" s="45">
        <f t="shared" si="5"/>
        <v>8.8699999999999992</v>
      </c>
      <c r="Z17" s="130">
        <v>10.65</v>
      </c>
      <c r="AA17" s="45">
        <f t="shared" si="6"/>
        <v>12.25</v>
      </c>
      <c r="AB17" s="137"/>
      <c r="AC17" s="126"/>
      <c r="AD17" s="132"/>
      <c r="AE17" s="132"/>
      <c r="AF17" s="132"/>
      <c r="AG17" s="132"/>
      <c r="AH17" s="132"/>
      <c r="AK17" s="37"/>
      <c r="AL17" s="37"/>
      <c r="AM17" s="37"/>
      <c r="AN17" s="37"/>
      <c r="AO17" s="37"/>
      <c r="AP17" s="37"/>
    </row>
    <row r="18" spans="1:42" ht="21.6" customHeight="1" x14ac:dyDescent="0.25">
      <c r="A18" s="2" t="s">
        <v>62</v>
      </c>
      <c r="B18" s="2" t="s">
        <v>111</v>
      </c>
      <c r="C18" s="2">
        <v>2</v>
      </c>
      <c r="D18" s="2">
        <v>3</v>
      </c>
      <c r="E18" s="2" t="s">
        <v>122</v>
      </c>
      <c r="G18" s="11"/>
      <c r="H18" s="333"/>
      <c r="I18" s="24" t="s">
        <v>14</v>
      </c>
      <c r="J18" s="129">
        <v>641.14</v>
      </c>
      <c r="K18" s="39">
        <f t="shared" si="0"/>
        <v>737.31</v>
      </c>
      <c r="L18" s="129">
        <v>160.29</v>
      </c>
      <c r="M18" s="39">
        <f t="shared" si="1"/>
        <v>184.33</v>
      </c>
      <c r="N18" s="129">
        <v>106.86</v>
      </c>
      <c r="O18" s="41">
        <f t="shared" si="2"/>
        <v>122.89</v>
      </c>
      <c r="P18" s="129">
        <v>266.08999999999997</v>
      </c>
      <c r="Q18" s="39">
        <f t="shared" si="3"/>
        <v>306</v>
      </c>
      <c r="R18" s="129">
        <v>149.6</v>
      </c>
      <c r="S18" s="39">
        <f t="shared" si="4"/>
        <v>172.04</v>
      </c>
      <c r="T18" s="129">
        <v>106.86</v>
      </c>
      <c r="U18" s="43">
        <f t="shared" si="5"/>
        <v>122.89</v>
      </c>
      <c r="V18" s="129">
        <v>20.93</v>
      </c>
      <c r="W18" s="43">
        <f t="shared" si="5"/>
        <v>24.07</v>
      </c>
      <c r="X18" s="130">
        <v>6.46</v>
      </c>
      <c r="Y18" s="45">
        <f t="shared" si="5"/>
        <v>7.43</v>
      </c>
      <c r="Z18" s="130">
        <v>9.68</v>
      </c>
      <c r="AA18" s="45">
        <f t="shared" si="6"/>
        <v>11.13</v>
      </c>
      <c r="AB18" s="137"/>
      <c r="AC18" s="126"/>
      <c r="AD18" s="132"/>
      <c r="AE18" s="132"/>
      <c r="AF18" s="132"/>
      <c r="AG18" s="132"/>
      <c r="AH18" s="132"/>
      <c r="AK18" s="37"/>
      <c r="AL18" s="37"/>
      <c r="AM18" s="37"/>
      <c r="AN18" s="37"/>
      <c r="AO18" s="37"/>
      <c r="AP18" s="37"/>
    </row>
    <row r="19" spans="1:42" ht="21.6" customHeight="1" x14ac:dyDescent="0.3">
      <c r="A19" s="2" t="s">
        <v>62</v>
      </c>
      <c r="B19" s="2" t="s">
        <v>111</v>
      </c>
      <c r="C19" s="2">
        <v>2</v>
      </c>
      <c r="D19" s="2">
        <v>4</v>
      </c>
      <c r="E19" s="2" t="s">
        <v>123</v>
      </c>
      <c r="G19" s="11"/>
      <c r="H19" s="334"/>
      <c r="I19" s="48" t="s">
        <v>15</v>
      </c>
      <c r="J19" s="133">
        <v>597.86</v>
      </c>
      <c r="K19" s="50">
        <f t="shared" si="0"/>
        <v>687.54</v>
      </c>
      <c r="L19" s="133">
        <v>149.47</v>
      </c>
      <c r="M19" s="50">
        <f t="shared" si="1"/>
        <v>171.89</v>
      </c>
      <c r="N19" s="133">
        <v>99.64</v>
      </c>
      <c r="O19" s="52">
        <f t="shared" si="2"/>
        <v>114.59</v>
      </c>
      <c r="P19" s="133">
        <v>248.12</v>
      </c>
      <c r="Q19" s="50">
        <f t="shared" si="3"/>
        <v>285.33999999999997</v>
      </c>
      <c r="R19" s="133">
        <v>139.51</v>
      </c>
      <c r="S19" s="50">
        <f t="shared" si="4"/>
        <v>160.44</v>
      </c>
      <c r="T19" s="133">
        <v>99.64</v>
      </c>
      <c r="U19" s="54">
        <f t="shared" si="5"/>
        <v>114.59</v>
      </c>
      <c r="V19" s="133">
        <v>19.510000000000002</v>
      </c>
      <c r="W19" s="54">
        <f t="shared" si="5"/>
        <v>22.44</v>
      </c>
      <c r="X19" s="134">
        <v>7.14</v>
      </c>
      <c r="Y19" s="56">
        <f t="shared" si="5"/>
        <v>8.2100000000000009</v>
      </c>
      <c r="Z19" s="134">
        <v>16.920000000000002</v>
      </c>
      <c r="AA19" s="56">
        <f t="shared" si="6"/>
        <v>19.46</v>
      </c>
      <c r="AB19" s="131"/>
      <c r="AC19" s="126"/>
      <c r="AD19" s="138"/>
      <c r="AE19" s="138"/>
      <c r="AF19" s="138"/>
      <c r="AG19" s="138"/>
      <c r="AH19" s="138"/>
      <c r="AK19" s="37"/>
      <c r="AL19" s="37"/>
      <c r="AM19" s="37"/>
      <c r="AN19" s="37"/>
      <c r="AO19" s="37"/>
      <c r="AP19" s="37"/>
    </row>
    <row r="20" spans="1:42" ht="21.6" customHeight="1" x14ac:dyDescent="0.25">
      <c r="A20" s="2" t="s">
        <v>62</v>
      </c>
      <c r="B20" s="2" t="s">
        <v>111</v>
      </c>
      <c r="C20" s="2">
        <v>3</v>
      </c>
      <c r="D20" s="2">
        <v>1</v>
      </c>
      <c r="E20" s="2" t="s">
        <v>124</v>
      </c>
      <c r="G20" s="11"/>
      <c r="H20" s="332" t="s">
        <v>18</v>
      </c>
      <c r="I20" s="24" t="s">
        <v>12</v>
      </c>
      <c r="J20" s="123">
        <v>721.57</v>
      </c>
      <c r="K20" s="26">
        <f t="shared" si="0"/>
        <v>829.81</v>
      </c>
      <c r="L20" s="123">
        <v>180.39</v>
      </c>
      <c r="M20" s="26">
        <f t="shared" si="1"/>
        <v>207.45</v>
      </c>
      <c r="N20" s="123">
        <v>120.26</v>
      </c>
      <c r="O20" s="28">
        <f t="shared" si="2"/>
        <v>138.30000000000001</v>
      </c>
      <c r="P20" s="123">
        <v>299.44</v>
      </c>
      <c r="Q20" s="26">
        <f t="shared" si="3"/>
        <v>344.36</v>
      </c>
      <c r="R20" s="123">
        <v>168.37</v>
      </c>
      <c r="S20" s="26">
        <f t="shared" si="4"/>
        <v>193.63</v>
      </c>
      <c r="T20" s="123">
        <v>120.26</v>
      </c>
      <c r="U20" s="30">
        <f t="shared" si="5"/>
        <v>138.30000000000001</v>
      </c>
      <c r="V20" s="123">
        <v>23.32</v>
      </c>
      <c r="W20" s="30">
        <f t="shared" si="5"/>
        <v>26.82</v>
      </c>
      <c r="X20" s="135">
        <v>3.33</v>
      </c>
      <c r="Y20" s="59">
        <f t="shared" si="5"/>
        <v>3.83</v>
      </c>
      <c r="Z20" s="135">
        <v>11.23</v>
      </c>
      <c r="AA20" s="59">
        <f t="shared" si="6"/>
        <v>12.91</v>
      </c>
      <c r="AC20" s="126"/>
      <c r="AD20" s="36"/>
      <c r="AE20" s="127"/>
      <c r="AF20" s="128"/>
      <c r="AG20" s="128"/>
      <c r="AH20" s="128"/>
      <c r="AK20" s="37"/>
      <c r="AL20" s="37"/>
      <c r="AM20" s="37"/>
      <c r="AN20" s="37"/>
      <c r="AO20" s="37"/>
      <c r="AP20" s="37"/>
    </row>
    <row r="21" spans="1:42" ht="21.6" customHeight="1" x14ac:dyDescent="0.25">
      <c r="A21" s="2" t="s">
        <v>62</v>
      </c>
      <c r="B21" s="2" t="s">
        <v>111</v>
      </c>
      <c r="C21" s="2">
        <v>3</v>
      </c>
      <c r="D21" s="2">
        <v>2</v>
      </c>
      <c r="E21" s="2" t="s">
        <v>125</v>
      </c>
      <c r="G21" s="11"/>
      <c r="H21" s="333"/>
      <c r="I21" s="24" t="s">
        <v>13</v>
      </c>
      <c r="J21" s="129">
        <v>698.76</v>
      </c>
      <c r="K21" s="39">
        <f t="shared" si="0"/>
        <v>803.57</v>
      </c>
      <c r="L21" s="129">
        <v>174.68</v>
      </c>
      <c r="M21" s="39">
        <f t="shared" si="1"/>
        <v>200.88</v>
      </c>
      <c r="N21" s="129">
        <v>116.47</v>
      </c>
      <c r="O21" s="41">
        <f t="shared" si="2"/>
        <v>133.94</v>
      </c>
      <c r="P21" s="129">
        <v>289.98</v>
      </c>
      <c r="Q21" s="39">
        <f t="shared" si="3"/>
        <v>333.48</v>
      </c>
      <c r="R21" s="129">
        <v>163.04</v>
      </c>
      <c r="S21" s="39">
        <f t="shared" si="4"/>
        <v>187.5</v>
      </c>
      <c r="T21" s="129">
        <v>116.47</v>
      </c>
      <c r="U21" s="43">
        <f t="shared" si="5"/>
        <v>133.94</v>
      </c>
      <c r="V21" s="129">
        <v>22.59</v>
      </c>
      <c r="W21" s="43">
        <f t="shared" si="5"/>
        <v>25.98</v>
      </c>
      <c r="X21" s="130">
        <v>7.71</v>
      </c>
      <c r="Y21" s="45">
        <f t="shared" si="5"/>
        <v>8.8699999999999992</v>
      </c>
      <c r="Z21" s="130">
        <v>10.75</v>
      </c>
      <c r="AA21" s="45">
        <f t="shared" si="6"/>
        <v>12.36</v>
      </c>
      <c r="AB21" s="137"/>
      <c r="AC21" s="126"/>
      <c r="AD21" s="132"/>
      <c r="AE21" s="132"/>
      <c r="AF21" s="132"/>
      <c r="AG21" s="132"/>
      <c r="AH21" s="132"/>
      <c r="AK21" s="37"/>
      <c r="AL21" s="37"/>
      <c r="AM21" s="37"/>
      <c r="AN21" s="37"/>
      <c r="AO21" s="37"/>
      <c r="AP21" s="37"/>
    </row>
    <row r="22" spans="1:42" ht="21.6" customHeight="1" x14ac:dyDescent="0.25">
      <c r="A22" s="2" t="s">
        <v>62</v>
      </c>
      <c r="B22" s="2" t="s">
        <v>111</v>
      </c>
      <c r="C22" s="2">
        <v>3</v>
      </c>
      <c r="D22" s="2">
        <v>3</v>
      </c>
      <c r="E22" s="2" t="s">
        <v>126</v>
      </c>
      <c r="G22" s="11"/>
      <c r="H22" s="333"/>
      <c r="I22" s="24" t="s">
        <v>14</v>
      </c>
      <c r="J22" s="129">
        <v>647.42999999999995</v>
      </c>
      <c r="K22" s="39">
        <f t="shared" si="0"/>
        <v>744.54</v>
      </c>
      <c r="L22" s="129">
        <v>161.86000000000001</v>
      </c>
      <c r="M22" s="39">
        <f t="shared" si="1"/>
        <v>186.14</v>
      </c>
      <c r="N22" s="129">
        <v>107.9</v>
      </c>
      <c r="O22" s="41">
        <f t="shared" si="2"/>
        <v>124.09</v>
      </c>
      <c r="P22" s="129">
        <v>268.68</v>
      </c>
      <c r="Q22" s="39">
        <f t="shared" si="3"/>
        <v>308.98</v>
      </c>
      <c r="R22" s="129">
        <v>151.07</v>
      </c>
      <c r="S22" s="39">
        <f t="shared" si="4"/>
        <v>173.73</v>
      </c>
      <c r="T22" s="129">
        <v>107.9</v>
      </c>
      <c r="U22" s="43">
        <f t="shared" si="5"/>
        <v>124.09</v>
      </c>
      <c r="V22" s="129">
        <v>20.93</v>
      </c>
      <c r="W22" s="43">
        <f t="shared" si="5"/>
        <v>24.07</v>
      </c>
      <c r="X22" s="130">
        <v>6.46</v>
      </c>
      <c r="Y22" s="45">
        <f t="shared" si="5"/>
        <v>7.43</v>
      </c>
      <c r="Z22" s="130">
        <v>9.7899999999999991</v>
      </c>
      <c r="AA22" s="45">
        <f t="shared" si="6"/>
        <v>11.26</v>
      </c>
      <c r="AB22" s="137"/>
      <c r="AC22" s="126"/>
      <c r="AD22" s="132"/>
      <c r="AE22" s="132"/>
      <c r="AF22" s="132"/>
      <c r="AG22" s="132"/>
      <c r="AH22" s="132"/>
      <c r="AK22" s="37"/>
      <c r="AL22" s="37"/>
      <c r="AM22" s="37"/>
      <c r="AN22" s="37"/>
      <c r="AO22" s="37"/>
      <c r="AP22" s="37"/>
    </row>
    <row r="23" spans="1:42" ht="21.6" customHeight="1" thickBot="1" x14ac:dyDescent="0.35">
      <c r="A23" s="2" t="s">
        <v>62</v>
      </c>
      <c r="B23" s="2" t="s">
        <v>111</v>
      </c>
      <c r="C23" s="2">
        <v>3</v>
      </c>
      <c r="D23" s="2">
        <v>4</v>
      </c>
      <c r="E23" s="2" t="s">
        <v>127</v>
      </c>
      <c r="G23" s="11"/>
      <c r="H23" s="358"/>
      <c r="I23" s="65" t="s">
        <v>15</v>
      </c>
      <c r="J23" s="139">
        <v>603.72</v>
      </c>
      <c r="K23" s="67">
        <f t="shared" si="0"/>
        <v>694.28</v>
      </c>
      <c r="L23" s="139">
        <v>150.94</v>
      </c>
      <c r="M23" s="67">
        <f t="shared" si="1"/>
        <v>173.58</v>
      </c>
      <c r="N23" s="139">
        <v>100.61</v>
      </c>
      <c r="O23" s="70">
        <f t="shared" si="2"/>
        <v>115.7</v>
      </c>
      <c r="P23" s="139">
        <v>250.55</v>
      </c>
      <c r="Q23" s="67">
        <f t="shared" si="3"/>
        <v>288.13</v>
      </c>
      <c r="R23" s="139">
        <v>140.86000000000001</v>
      </c>
      <c r="S23" s="67">
        <f t="shared" si="4"/>
        <v>161.99</v>
      </c>
      <c r="T23" s="139">
        <v>100.61</v>
      </c>
      <c r="U23" s="72">
        <f t="shared" si="5"/>
        <v>115.7</v>
      </c>
      <c r="V23" s="139">
        <v>19.510000000000002</v>
      </c>
      <c r="W23" s="72">
        <f t="shared" si="5"/>
        <v>22.44</v>
      </c>
      <c r="X23" s="140">
        <v>7.14</v>
      </c>
      <c r="Y23" s="74">
        <f t="shared" si="5"/>
        <v>8.2100000000000009</v>
      </c>
      <c r="Z23" s="140">
        <v>17.100000000000001</v>
      </c>
      <c r="AA23" s="74">
        <f t="shared" si="6"/>
        <v>19.670000000000002</v>
      </c>
      <c r="AB23" s="131"/>
      <c r="AC23" s="126"/>
      <c r="AD23" s="138"/>
      <c r="AE23" s="138"/>
      <c r="AF23" s="138"/>
      <c r="AG23" s="138"/>
      <c r="AH23" s="138"/>
      <c r="AK23" s="37"/>
      <c r="AL23" s="37"/>
      <c r="AM23" s="37"/>
      <c r="AN23" s="37"/>
      <c r="AO23" s="37"/>
      <c r="AP23" s="37"/>
    </row>
    <row r="24" spans="1:42" ht="20.25" customHeight="1" x14ac:dyDescent="0.3">
      <c r="G24" s="75"/>
      <c r="H24" s="76"/>
      <c r="I24" s="99" t="s">
        <v>19</v>
      </c>
      <c r="J24" s="78"/>
      <c r="K24" s="141"/>
      <c r="L24" s="78"/>
      <c r="M24" s="141"/>
      <c r="N24" s="78"/>
      <c r="O24" s="141"/>
      <c r="P24" s="78"/>
      <c r="Q24" s="141"/>
      <c r="R24" s="78"/>
      <c r="S24" s="141"/>
      <c r="T24" s="78"/>
      <c r="U24" s="141"/>
      <c r="V24" s="80"/>
      <c r="W24" s="82"/>
      <c r="X24" s="131"/>
      <c r="Y24" s="126"/>
      <c r="Z24" s="138"/>
      <c r="AA24" s="138"/>
      <c r="AB24" s="138"/>
      <c r="AC24" s="138"/>
      <c r="AD24" s="138"/>
      <c r="AG24" s="37"/>
      <c r="AH24" s="37"/>
      <c r="AI24" s="37"/>
      <c r="AJ24" s="37"/>
      <c r="AK24" s="37"/>
      <c r="AL24" s="37"/>
    </row>
    <row r="25" spans="1:42" ht="20.25" customHeight="1" thickBot="1" x14ac:dyDescent="0.45">
      <c r="G25" s="75"/>
      <c r="H25" s="76"/>
      <c r="I25" s="142"/>
      <c r="J25" s="78"/>
      <c r="K25" s="79"/>
      <c r="L25" s="78"/>
      <c r="M25" s="79"/>
      <c r="N25" s="78"/>
      <c r="O25" s="79"/>
      <c r="P25" s="78"/>
      <c r="Q25" s="79"/>
      <c r="R25" s="78"/>
      <c r="S25" s="79"/>
      <c r="T25" s="10"/>
      <c r="U25" s="10"/>
      <c r="V25" s="80"/>
      <c r="W25" s="81"/>
      <c r="X25" s="131"/>
      <c r="Y25" s="126"/>
      <c r="Z25" s="138"/>
      <c r="AA25" s="138"/>
      <c r="AB25" s="138"/>
      <c r="AC25" s="138"/>
      <c r="AD25" s="138"/>
      <c r="AG25" s="37"/>
      <c r="AH25" s="37"/>
      <c r="AI25" s="37"/>
      <c r="AJ25" s="37"/>
      <c r="AK25" s="37"/>
      <c r="AL25" s="37"/>
    </row>
    <row r="26" spans="1:42" ht="27.6" customHeight="1" thickBot="1" x14ac:dyDescent="0.45">
      <c r="G26" s="75"/>
      <c r="H26" s="425" t="s">
        <v>20</v>
      </c>
      <c r="I26" s="426"/>
      <c r="J26" s="426"/>
      <c r="K26" s="426"/>
      <c r="L26" s="426"/>
      <c r="M26" s="426"/>
      <c r="N26" s="426"/>
      <c r="O26" s="427"/>
      <c r="P26" s="10"/>
      <c r="Q26" s="10"/>
      <c r="R26" s="10"/>
      <c r="S26" s="10"/>
      <c r="T26" s="10"/>
      <c r="U26" s="10"/>
      <c r="V26" s="10"/>
      <c r="W26" s="10"/>
    </row>
    <row r="27" spans="1:42" ht="4.2" customHeight="1" thickBot="1" x14ac:dyDescent="0.45">
      <c r="G27" s="75"/>
      <c r="H27" s="143"/>
      <c r="I27" s="204"/>
      <c r="J27" s="428" t="s">
        <v>21</v>
      </c>
      <c r="K27" s="429"/>
      <c r="L27" s="428" t="s">
        <v>22</v>
      </c>
      <c r="M27" s="429"/>
      <c r="N27" s="432" t="s">
        <v>23</v>
      </c>
      <c r="O27" s="433"/>
      <c r="P27" s="10"/>
      <c r="Q27" s="10"/>
      <c r="R27" s="10"/>
      <c r="S27" s="10"/>
      <c r="T27" s="10"/>
      <c r="U27" s="10"/>
      <c r="V27" s="10"/>
      <c r="W27" s="10"/>
    </row>
    <row r="28" spans="1:42" ht="67.2" customHeight="1" x14ac:dyDescent="0.4">
      <c r="G28" s="75"/>
      <c r="H28" s="436" t="s">
        <v>6</v>
      </c>
      <c r="I28" s="350"/>
      <c r="J28" s="430"/>
      <c r="K28" s="431"/>
      <c r="L28" s="430"/>
      <c r="M28" s="431"/>
      <c r="N28" s="434"/>
      <c r="O28" s="435"/>
      <c r="P28" s="10"/>
      <c r="Q28" s="439" t="s">
        <v>6</v>
      </c>
      <c r="R28" s="440"/>
      <c r="S28" s="428" t="s">
        <v>24</v>
      </c>
      <c r="T28" s="423"/>
      <c r="U28" s="10"/>
      <c r="V28" s="10"/>
      <c r="W28" s="10"/>
    </row>
    <row r="29" spans="1:42" ht="20.25" customHeight="1" x14ac:dyDescent="0.4">
      <c r="A29" s="2" t="s">
        <v>42</v>
      </c>
      <c r="B29" s="2" t="s">
        <v>108</v>
      </c>
      <c r="C29" s="2" t="s">
        <v>109</v>
      </c>
      <c r="D29" s="2" t="s">
        <v>6</v>
      </c>
      <c r="E29" s="2" t="s">
        <v>110</v>
      </c>
      <c r="G29" s="75"/>
      <c r="H29" s="437"/>
      <c r="I29" s="438"/>
      <c r="J29" s="83"/>
      <c r="K29" s="20" t="s">
        <v>10</v>
      </c>
      <c r="L29" s="83"/>
      <c r="M29" s="20" t="s">
        <v>10</v>
      </c>
      <c r="N29" s="17"/>
      <c r="O29" s="22" t="s">
        <v>10</v>
      </c>
      <c r="P29" s="10"/>
      <c r="Q29" s="437"/>
      <c r="R29" s="438"/>
      <c r="S29" s="84"/>
      <c r="T29" s="22" t="s">
        <v>10</v>
      </c>
      <c r="U29" s="10"/>
      <c r="V29" s="10"/>
      <c r="W29" s="10"/>
    </row>
    <row r="30" spans="1:42" ht="21.6" customHeight="1" x14ac:dyDescent="0.4">
      <c r="A30" s="2" t="s">
        <v>62</v>
      </c>
      <c r="B30" s="2" t="s">
        <v>111</v>
      </c>
      <c r="C30" s="2">
        <v>0</v>
      </c>
      <c r="D30" s="2">
        <v>1</v>
      </c>
      <c r="E30" s="2" t="s">
        <v>112</v>
      </c>
      <c r="G30" s="75"/>
      <c r="H30" s="441" t="s">
        <v>12</v>
      </c>
      <c r="I30" s="442"/>
      <c r="J30" s="85">
        <v>40.35</v>
      </c>
      <c r="K30" s="86">
        <v>46.4</v>
      </c>
      <c r="L30" s="85">
        <v>49.15</v>
      </c>
      <c r="M30" s="86">
        <v>56.52</v>
      </c>
      <c r="N30" s="144">
        <v>0</v>
      </c>
      <c r="O30" s="87">
        <v>0</v>
      </c>
      <c r="P30" s="10"/>
      <c r="Q30" s="441" t="s">
        <v>12</v>
      </c>
      <c r="R30" s="442"/>
      <c r="S30" s="88">
        <v>0.41</v>
      </c>
      <c r="T30" s="89">
        <v>0.47</v>
      </c>
      <c r="U30" s="10"/>
      <c r="V30" s="10"/>
      <c r="W30" s="10"/>
    </row>
    <row r="31" spans="1:42" ht="21.6" customHeight="1" x14ac:dyDescent="0.4">
      <c r="A31" s="2" t="s">
        <v>62</v>
      </c>
      <c r="B31" s="2" t="s">
        <v>111</v>
      </c>
      <c r="C31" s="2">
        <v>0</v>
      </c>
      <c r="D31" s="2">
        <v>2</v>
      </c>
      <c r="E31" s="2" t="s">
        <v>113</v>
      </c>
      <c r="G31" s="75"/>
      <c r="H31" s="443" t="s">
        <v>13</v>
      </c>
      <c r="I31" s="444"/>
      <c r="J31" s="90">
        <v>36.97</v>
      </c>
      <c r="K31" s="91">
        <v>42.52</v>
      </c>
      <c r="L31" s="90">
        <v>24.67</v>
      </c>
      <c r="M31" s="91">
        <v>28.37</v>
      </c>
      <c r="N31" s="145">
        <v>0</v>
      </c>
      <c r="O31" s="92">
        <v>0</v>
      </c>
      <c r="P31" s="10"/>
      <c r="Q31" s="443" t="s">
        <v>13</v>
      </c>
      <c r="R31" s="444"/>
      <c r="S31" s="93">
        <v>0.4</v>
      </c>
      <c r="T31" s="94">
        <v>0.46</v>
      </c>
      <c r="U31" s="10"/>
      <c r="V31" s="10"/>
      <c r="W31" s="10"/>
    </row>
    <row r="32" spans="1:42" ht="21.6" customHeight="1" x14ac:dyDescent="0.4">
      <c r="A32" s="2" t="s">
        <v>62</v>
      </c>
      <c r="B32" s="2" t="s">
        <v>111</v>
      </c>
      <c r="C32" s="2">
        <v>0</v>
      </c>
      <c r="D32" s="2">
        <v>3</v>
      </c>
      <c r="E32" s="2" t="s">
        <v>114</v>
      </c>
      <c r="G32" s="75"/>
      <c r="H32" s="443" t="s">
        <v>14</v>
      </c>
      <c r="I32" s="444"/>
      <c r="J32" s="90">
        <v>16.239999999999998</v>
      </c>
      <c r="K32" s="91">
        <v>18.68</v>
      </c>
      <c r="L32" s="90">
        <v>9.6</v>
      </c>
      <c r="M32" s="91">
        <v>11.04</v>
      </c>
      <c r="N32" s="146">
        <v>2.23</v>
      </c>
      <c r="O32" s="95">
        <v>2.56</v>
      </c>
      <c r="P32" s="10"/>
      <c r="Q32" s="443" t="s">
        <v>14</v>
      </c>
      <c r="R32" s="444"/>
      <c r="S32" s="93">
        <v>0.37</v>
      </c>
      <c r="T32" s="94">
        <v>0.43</v>
      </c>
      <c r="U32" s="10"/>
      <c r="V32" s="10"/>
      <c r="W32" s="10"/>
      <c r="AC32" s="138"/>
      <c r="AD32" s="138"/>
      <c r="AG32" s="37"/>
      <c r="AH32" s="37"/>
      <c r="AI32" s="37"/>
      <c r="AJ32" s="37"/>
      <c r="AK32" s="37"/>
      <c r="AL32" s="37"/>
    </row>
    <row r="33" spans="1:38" ht="23.4" customHeight="1" thickBot="1" x14ac:dyDescent="0.45">
      <c r="A33" s="2" t="s">
        <v>62</v>
      </c>
      <c r="B33" s="2" t="s">
        <v>111</v>
      </c>
      <c r="C33" s="2">
        <v>0</v>
      </c>
      <c r="D33" s="2">
        <v>4</v>
      </c>
      <c r="E33" s="2" t="s">
        <v>115</v>
      </c>
      <c r="G33" s="75"/>
      <c r="H33" s="445" t="s">
        <v>15</v>
      </c>
      <c r="I33" s="446"/>
      <c r="J33" s="147">
        <v>0</v>
      </c>
      <c r="K33" s="148">
        <v>0</v>
      </c>
      <c r="L33" s="149">
        <v>0</v>
      </c>
      <c r="M33" s="150">
        <v>0</v>
      </c>
      <c r="N33" s="151">
        <v>2.23</v>
      </c>
      <c r="O33" s="96">
        <v>2.56</v>
      </c>
      <c r="P33" s="10"/>
      <c r="Q33" s="445" t="s">
        <v>15</v>
      </c>
      <c r="R33" s="446"/>
      <c r="S33" s="97">
        <v>0.35</v>
      </c>
      <c r="T33" s="98">
        <v>0.4</v>
      </c>
      <c r="U33" s="10"/>
      <c r="V33" s="10"/>
      <c r="W33" s="10"/>
      <c r="AC33" s="138"/>
      <c r="AD33" s="138"/>
      <c r="AG33" s="37"/>
      <c r="AH33" s="37"/>
      <c r="AI33" s="37"/>
      <c r="AJ33" s="37"/>
      <c r="AK33" s="37"/>
      <c r="AL33" s="37"/>
    </row>
    <row r="34" spans="1:38" ht="20.25" customHeight="1" x14ac:dyDescent="0.4">
      <c r="G34" s="75"/>
      <c r="H34" s="99" t="s">
        <v>19</v>
      </c>
      <c r="I34" s="100"/>
      <c r="J34" s="10"/>
      <c r="K34" s="10"/>
      <c r="L34" s="10"/>
      <c r="M34" s="10"/>
      <c r="N34" s="101"/>
      <c r="O34" s="82"/>
      <c r="P34" s="10"/>
      <c r="Q34" s="99" t="s">
        <v>19</v>
      </c>
      <c r="R34" s="100"/>
      <c r="S34" s="102"/>
      <c r="T34" s="82"/>
      <c r="U34" s="10"/>
      <c r="V34" s="10"/>
      <c r="W34" s="10"/>
      <c r="AC34" s="138"/>
      <c r="AD34" s="138"/>
      <c r="AG34" s="37"/>
      <c r="AH34" s="37"/>
      <c r="AI34" s="37"/>
      <c r="AJ34" s="37"/>
      <c r="AK34" s="37"/>
      <c r="AL34" s="37"/>
    </row>
    <row r="35" spans="1:38" ht="20.25" customHeight="1" thickBot="1" x14ac:dyDescent="0.45">
      <c r="G35" s="75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Y35" s="126"/>
      <c r="Z35" s="138"/>
      <c r="AA35" s="138"/>
      <c r="AB35" s="138"/>
      <c r="AC35" s="138"/>
      <c r="AD35" s="138"/>
      <c r="AG35" s="37"/>
      <c r="AH35" s="37"/>
      <c r="AI35" s="37"/>
      <c r="AJ35" s="37"/>
      <c r="AK35" s="37"/>
      <c r="AL35" s="37"/>
    </row>
    <row r="36" spans="1:38" ht="22.95" customHeight="1" x14ac:dyDescent="0.4">
      <c r="G36" s="75"/>
      <c r="H36" s="447" t="s">
        <v>25</v>
      </c>
      <c r="I36" s="448"/>
      <c r="J36" s="449" t="s">
        <v>128</v>
      </c>
      <c r="K36" s="450"/>
      <c r="L36" s="449" t="s">
        <v>26</v>
      </c>
      <c r="M36" s="423"/>
      <c r="N36" s="10"/>
      <c r="O36" s="10"/>
      <c r="P36" s="10"/>
      <c r="Q36" s="453" t="s">
        <v>37</v>
      </c>
      <c r="R36" s="454"/>
      <c r="S36" s="454"/>
      <c r="T36" s="455"/>
      <c r="U36" s="10"/>
      <c r="V36" s="10"/>
      <c r="W36" s="10"/>
      <c r="Y36" s="126"/>
      <c r="Z36" s="138"/>
      <c r="AA36" s="138"/>
      <c r="AB36" s="138"/>
      <c r="AC36" s="138"/>
      <c r="AD36" s="138"/>
      <c r="AG36" s="37"/>
      <c r="AH36" s="37"/>
      <c r="AI36" s="37"/>
      <c r="AJ36" s="37"/>
      <c r="AK36" s="37"/>
      <c r="AL36" s="37"/>
    </row>
    <row r="37" spans="1:38" ht="46.95" customHeight="1" x14ac:dyDescent="0.4">
      <c r="G37" s="75"/>
      <c r="H37" s="143"/>
      <c r="I37" s="205"/>
      <c r="J37" s="451"/>
      <c r="K37" s="452"/>
      <c r="L37" s="451"/>
      <c r="M37" s="344"/>
      <c r="N37" s="10"/>
      <c r="O37" s="10"/>
      <c r="P37" s="10"/>
      <c r="Q37" s="456" t="s">
        <v>27</v>
      </c>
      <c r="R37" s="457"/>
      <c r="S37" s="458" t="s">
        <v>28</v>
      </c>
      <c r="T37" s="459"/>
      <c r="U37" s="10"/>
      <c r="V37" s="10"/>
      <c r="W37" s="10"/>
      <c r="AD37" s="138"/>
      <c r="AG37" s="37"/>
      <c r="AH37" s="37"/>
      <c r="AI37" s="37"/>
      <c r="AJ37" s="37"/>
      <c r="AK37" s="37"/>
      <c r="AL37" s="37"/>
    </row>
    <row r="38" spans="1:38" ht="20.25" customHeight="1" x14ac:dyDescent="0.4">
      <c r="A38" s="2" t="s">
        <v>42</v>
      </c>
      <c r="B38" s="2" t="s">
        <v>108</v>
      </c>
      <c r="C38" s="2" t="s">
        <v>109</v>
      </c>
      <c r="D38" s="2" t="s">
        <v>6</v>
      </c>
      <c r="E38" s="2" t="s">
        <v>110</v>
      </c>
      <c r="G38" s="75"/>
      <c r="H38" s="437"/>
      <c r="I38" s="438"/>
      <c r="J38" s="103"/>
      <c r="K38" s="104" t="s">
        <v>10</v>
      </c>
      <c r="L38" s="103"/>
      <c r="M38" s="105" t="s">
        <v>10</v>
      </c>
      <c r="N38" s="10"/>
      <c r="O38" s="10"/>
      <c r="P38" s="10"/>
      <c r="Q38" s="106"/>
      <c r="R38" s="104" t="s">
        <v>10</v>
      </c>
      <c r="S38" s="107"/>
      <c r="T38" s="105" t="s">
        <v>10</v>
      </c>
      <c r="U38" s="10"/>
      <c r="V38" s="10"/>
      <c r="W38" s="10"/>
      <c r="Y38" s="126"/>
      <c r="AD38" s="138"/>
      <c r="AG38" s="37"/>
      <c r="AH38" s="37"/>
      <c r="AI38" s="37"/>
      <c r="AJ38" s="37"/>
      <c r="AK38" s="37"/>
      <c r="AL38" s="37"/>
    </row>
    <row r="39" spans="1:38" ht="21.6" customHeight="1" thickBot="1" x14ac:dyDescent="0.45">
      <c r="A39" s="2" t="s">
        <v>62</v>
      </c>
      <c r="B39" s="2" t="s">
        <v>111</v>
      </c>
      <c r="C39" s="2">
        <v>0</v>
      </c>
      <c r="D39" s="2">
        <v>1</v>
      </c>
      <c r="E39" s="2" t="s">
        <v>112</v>
      </c>
      <c r="G39" s="75"/>
      <c r="H39" s="461" t="s">
        <v>29</v>
      </c>
      <c r="I39" s="462"/>
      <c r="J39" s="152">
        <v>13.96</v>
      </c>
      <c r="K39" s="153">
        <v>16.05</v>
      </c>
      <c r="L39" s="154">
        <v>0.75</v>
      </c>
      <c r="M39" s="155">
        <v>0.86</v>
      </c>
      <c r="N39" s="10"/>
      <c r="O39" s="10"/>
      <c r="P39" s="10"/>
      <c r="Q39" s="108">
        <v>32.200000000000003</v>
      </c>
      <c r="R39" s="109">
        <v>37.03</v>
      </c>
      <c r="S39" s="156">
        <v>0</v>
      </c>
      <c r="T39" s="157">
        <v>0</v>
      </c>
      <c r="U39" s="10"/>
      <c r="V39" s="10"/>
      <c r="W39" s="10"/>
      <c r="AD39" s="138"/>
      <c r="AG39" s="37"/>
      <c r="AH39" s="37"/>
      <c r="AI39" s="37"/>
      <c r="AJ39" s="37"/>
      <c r="AK39" s="37"/>
      <c r="AL39" s="37"/>
    </row>
    <row r="40" spans="1:38" ht="21.6" customHeight="1" x14ac:dyDescent="0.4">
      <c r="A40" s="2" t="s">
        <v>62</v>
      </c>
      <c r="B40" s="2" t="s">
        <v>111</v>
      </c>
      <c r="C40" s="2">
        <v>0</v>
      </c>
      <c r="D40" s="2">
        <v>1</v>
      </c>
      <c r="E40" s="2" t="s">
        <v>112</v>
      </c>
      <c r="G40" s="75"/>
      <c r="H40" s="463" t="s">
        <v>30</v>
      </c>
      <c r="I40" s="462"/>
      <c r="J40" s="206">
        <v>65.290000000000006</v>
      </c>
      <c r="K40" s="207">
        <v>75.08</v>
      </c>
      <c r="L40" s="208">
        <v>12.59</v>
      </c>
      <c r="M40" s="209">
        <v>14.48</v>
      </c>
      <c r="N40" s="10"/>
      <c r="O40" s="10"/>
      <c r="P40" s="10"/>
      <c r="Q40" s="10"/>
      <c r="R40" s="10"/>
      <c r="S40" s="10"/>
      <c r="T40" s="10"/>
      <c r="U40" s="10"/>
      <c r="V40" s="10"/>
      <c r="W40" s="10"/>
      <c r="AD40" s="138"/>
      <c r="AG40" s="37"/>
      <c r="AH40" s="37"/>
      <c r="AI40" s="37"/>
      <c r="AJ40" s="37"/>
      <c r="AK40" s="37"/>
      <c r="AL40" s="37"/>
    </row>
    <row r="41" spans="1:38" ht="20.25" customHeight="1" x14ac:dyDescent="0.4">
      <c r="E41" s="2" t="s">
        <v>112</v>
      </c>
      <c r="G41" s="75"/>
      <c r="H41" s="463" t="s">
        <v>31</v>
      </c>
      <c r="I41" s="462"/>
      <c r="J41" s="206">
        <v>201.62</v>
      </c>
      <c r="K41" s="207">
        <v>231.86</v>
      </c>
      <c r="L41" s="208">
        <v>19.670000000000002</v>
      </c>
      <c r="M41" s="209">
        <v>22.62</v>
      </c>
      <c r="N41" s="10"/>
      <c r="O41" s="10"/>
      <c r="P41" s="10"/>
      <c r="Q41" s="10"/>
      <c r="R41" s="10"/>
      <c r="S41" s="10"/>
      <c r="T41" s="10"/>
      <c r="U41" s="10"/>
      <c r="V41" s="10"/>
      <c r="W41" s="10"/>
      <c r="AD41" s="138"/>
      <c r="AG41" s="37"/>
      <c r="AH41" s="37"/>
      <c r="AI41" s="37"/>
      <c r="AJ41" s="37"/>
      <c r="AK41" s="37"/>
      <c r="AL41" s="37"/>
    </row>
    <row r="42" spans="1:38" ht="64.95" customHeight="1" x14ac:dyDescent="0.4">
      <c r="E42" s="2" t="s">
        <v>112</v>
      </c>
      <c r="H42" s="461" t="s">
        <v>32</v>
      </c>
      <c r="I42" s="462"/>
      <c r="J42" s="152">
        <v>201.62</v>
      </c>
      <c r="K42" s="153">
        <v>231.86</v>
      </c>
      <c r="L42" s="154">
        <v>19.670000000000002</v>
      </c>
      <c r="M42" s="155">
        <v>22.62</v>
      </c>
      <c r="O42" s="10"/>
      <c r="P42" s="10"/>
      <c r="Q42" s="10"/>
      <c r="R42" s="10"/>
      <c r="S42" s="10"/>
      <c r="T42" s="10"/>
      <c r="U42" s="10"/>
      <c r="V42" s="10"/>
      <c r="W42" s="10"/>
      <c r="AB42" s="37"/>
      <c r="AC42" s="37"/>
      <c r="AD42" s="37"/>
      <c r="AE42" s="37"/>
      <c r="AF42" s="37"/>
      <c r="AG42" s="37"/>
    </row>
    <row r="43" spans="1:38" ht="21.75" customHeight="1" thickBot="1" x14ac:dyDescent="0.45">
      <c r="E43" s="2" t="s">
        <v>112</v>
      </c>
      <c r="H43" s="464" t="s">
        <v>33</v>
      </c>
      <c r="I43" s="465"/>
      <c r="J43" s="210">
        <v>1135.92</v>
      </c>
      <c r="K43" s="211">
        <v>1306.31</v>
      </c>
      <c r="L43" s="210">
        <v>19.670000000000002</v>
      </c>
      <c r="M43" s="212">
        <v>22.62</v>
      </c>
      <c r="O43" s="10"/>
      <c r="P43" s="10"/>
      <c r="Q43" s="10"/>
      <c r="R43" s="10"/>
      <c r="S43" s="10"/>
      <c r="T43" s="10"/>
      <c r="U43" s="10"/>
      <c r="V43" s="10"/>
      <c r="W43" s="10"/>
      <c r="AB43" s="37"/>
      <c r="AC43" s="37"/>
      <c r="AD43" s="37"/>
      <c r="AE43" s="37"/>
      <c r="AF43" s="37"/>
      <c r="AG43" s="37"/>
    </row>
    <row r="44" spans="1:38" ht="12.75" customHeight="1" x14ac:dyDescent="0.4">
      <c r="O44" s="10"/>
      <c r="P44" s="10"/>
      <c r="Q44" s="10"/>
      <c r="R44" s="10"/>
      <c r="S44" s="10"/>
      <c r="T44" s="10"/>
      <c r="U44" s="10"/>
      <c r="V44" s="10"/>
      <c r="W44" s="10"/>
      <c r="AB44" s="37"/>
      <c r="AC44" s="37"/>
      <c r="AD44" s="37"/>
      <c r="AE44" s="37"/>
      <c r="AF44" s="37"/>
      <c r="AG44" s="37"/>
    </row>
    <row r="45" spans="1:38" ht="16.2" customHeight="1" x14ac:dyDescent="0.4">
      <c r="A45" s="2" t="s">
        <v>42</v>
      </c>
      <c r="B45" s="2" t="s">
        <v>108</v>
      </c>
      <c r="C45" s="2" t="s">
        <v>109</v>
      </c>
      <c r="D45" s="2" t="s">
        <v>6</v>
      </c>
      <c r="E45" s="2" t="s">
        <v>110</v>
      </c>
      <c r="O45" s="10"/>
      <c r="P45" s="10"/>
      <c r="Q45" s="10"/>
      <c r="R45" s="10"/>
      <c r="S45" s="10"/>
      <c r="T45" s="10"/>
      <c r="U45" s="10"/>
      <c r="V45" s="10"/>
      <c r="W45" s="10"/>
    </row>
    <row r="46" spans="1:38" ht="21.6" customHeight="1" x14ac:dyDescent="0.4">
      <c r="A46" s="2" t="s">
        <v>62</v>
      </c>
      <c r="B46" s="2" t="s">
        <v>111</v>
      </c>
      <c r="C46" s="2">
        <v>0</v>
      </c>
      <c r="D46" s="2">
        <v>1</v>
      </c>
      <c r="E46" s="2" t="s">
        <v>112</v>
      </c>
      <c r="O46" s="10"/>
      <c r="P46" s="10"/>
      <c r="Q46" s="10"/>
      <c r="R46" s="10"/>
      <c r="S46" s="10"/>
      <c r="T46" s="10"/>
      <c r="U46" s="10"/>
      <c r="V46" s="10"/>
      <c r="W46" s="10"/>
    </row>
    <row r="47" spans="1:38" ht="14.25" customHeight="1" x14ac:dyDescent="0.4">
      <c r="G47" s="75"/>
      <c r="H47" s="10"/>
      <c r="I47" s="10"/>
      <c r="J47" s="10"/>
      <c r="K47" s="10"/>
      <c r="L47" s="10"/>
      <c r="M47" s="10"/>
      <c r="N47" s="10"/>
      <c r="O47" s="111"/>
      <c r="P47" s="10"/>
      <c r="Q47" s="10"/>
      <c r="R47" s="10"/>
      <c r="S47" s="10"/>
      <c r="T47" s="10"/>
      <c r="U47" s="10"/>
      <c r="V47" s="10"/>
      <c r="W47" s="10"/>
    </row>
    <row r="48" spans="1:38" ht="20.25" customHeight="1" thickBot="1" x14ac:dyDescent="0.45">
      <c r="G48" s="75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</row>
    <row r="49" spans="7:38" ht="20.25" customHeight="1" x14ac:dyDescent="0.4">
      <c r="G49" s="75"/>
      <c r="H49" s="341" t="s">
        <v>38</v>
      </c>
      <c r="I49" s="423"/>
      <c r="J49" s="10"/>
      <c r="K49" s="10"/>
      <c r="L49" s="10"/>
      <c r="M49" s="10"/>
      <c r="N49" s="10"/>
    </row>
    <row r="50" spans="7:38" ht="20.25" customHeight="1" x14ac:dyDescent="0.4">
      <c r="H50" s="460"/>
      <c r="I50" s="344"/>
      <c r="J50" s="10"/>
      <c r="K50" s="10"/>
      <c r="L50" s="10"/>
      <c r="M50" s="110"/>
      <c r="N50" s="10"/>
      <c r="AC50" s="138"/>
      <c r="AD50" s="138"/>
      <c r="AG50" s="37"/>
      <c r="AH50" s="37"/>
      <c r="AI50" s="37"/>
      <c r="AJ50" s="37"/>
      <c r="AK50" s="37"/>
      <c r="AL50" s="37"/>
    </row>
    <row r="51" spans="7:38" ht="20.25" customHeight="1" x14ac:dyDescent="0.4">
      <c r="H51" s="460"/>
      <c r="I51" s="344"/>
      <c r="J51" s="10"/>
      <c r="K51" s="10"/>
      <c r="L51" s="10"/>
      <c r="M51" s="10"/>
      <c r="N51" s="10"/>
      <c r="AC51" s="138"/>
      <c r="AD51" s="138"/>
      <c r="AG51" s="37"/>
      <c r="AH51" s="37"/>
      <c r="AI51" s="37"/>
      <c r="AJ51" s="37"/>
      <c r="AK51" s="37"/>
      <c r="AL51" s="37"/>
    </row>
    <row r="52" spans="7:38" ht="20.25" customHeight="1" x14ac:dyDescent="0.4">
      <c r="H52" s="158"/>
      <c r="I52" s="105" t="s">
        <v>10</v>
      </c>
      <c r="J52" s="10"/>
      <c r="K52" s="10"/>
      <c r="L52" s="10"/>
      <c r="M52" s="10"/>
      <c r="N52" s="10"/>
      <c r="R52" s="160"/>
      <c r="X52" s="37"/>
      <c r="Y52" s="126"/>
      <c r="Z52" s="138"/>
      <c r="AA52" s="138"/>
      <c r="AB52" s="138"/>
      <c r="AC52" s="138"/>
      <c r="AD52" s="138"/>
      <c r="AG52" s="37"/>
      <c r="AH52" s="37"/>
      <c r="AI52" s="37"/>
      <c r="AJ52" s="37"/>
      <c r="AK52" s="37"/>
      <c r="AL52" s="37"/>
    </row>
    <row r="53" spans="7:38" ht="20.25" customHeight="1" thickBot="1" x14ac:dyDescent="0.45">
      <c r="H53" s="108">
        <v>5.0199999999999996</v>
      </c>
      <c r="I53" s="159">
        <v>5.77</v>
      </c>
      <c r="J53" s="10"/>
      <c r="K53" s="10"/>
      <c r="L53" s="10"/>
      <c r="M53" s="10"/>
      <c r="N53" s="10"/>
      <c r="R53" s="160"/>
      <c r="X53" s="37"/>
      <c r="Y53" s="126"/>
      <c r="Z53" s="138"/>
      <c r="AA53" s="138"/>
      <c r="AB53" s="138"/>
      <c r="AC53" s="138"/>
      <c r="AD53" s="138"/>
      <c r="AG53" s="37"/>
      <c r="AH53" s="37"/>
      <c r="AI53" s="37"/>
      <c r="AJ53" s="37"/>
      <c r="AK53" s="37"/>
      <c r="AL53" s="37"/>
    </row>
    <row r="54" spans="7:38" ht="20.25" customHeight="1" x14ac:dyDescent="0.25">
      <c r="Q54" s="160"/>
      <c r="R54" s="160"/>
      <c r="X54" s="37"/>
      <c r="Y54" s="126"/>
      <c r="Z54" s="138"/>
      <c r="AA54" s="138"/>
      <c r="AB54" s="138"/>
      <c r="AC54" s="138"/>
      <c r="AD54" s="138"/>
      <c r="AG54" s="37"/>
      <c r="AH54" s="37"/>
      <c r="AI54" s="37"/>
      <c r="AJ54" s="37"/>
      <c r="AK54" s="37"/>
      <c r="AL54" s="37"/>
    </row>
    <row r="55" spans="7:38" ht="20.25" customHeight="1" x14ac:dyDescent="0.25">
      <c r="G55" s="75"/>
      <c r="Q55" s="160"/>
      <c r="R55" s="160"/>
      <c r="AD55" s="138"/>
      <c r="AG55" s="37"/>
      <c r="AH55" s="37"/>
      <c r="AI55" s="37"/>
      <c r="AJ55" s="37"/>
      <c r="AK55" s="37"/>
      <c r="AL55" s="37"/>
    </row>
    <row r="56" spans="7:38" ht="20.25" customHeight="1" x14ac:dyDescent="0.25">
      <c r="G56" s="75"/>
    </row>
    <row r="57" spans="7:38" ht="20.25" customHeight="1" x14ac:dyDescent="0.25">
      <c r="G57" s="75"/>
    </row>
    <row r="58" spans="7:38" ht="20.25" customHeight="1" x14ac:dyDescent="0.25">
      <c r="G58" s="75"/>
    </row>
    <row r="59" spans="7:38" ht="16.5" customHeight="1" x14ac:dyDescent="0.25">
      <c r="G59" s="75"/>
    </row>
    <row r="60" spans="7:38" ht="21.9" customHeight="1" x14ac:dyDescent="0.25">
      <c r="G60" s="75"/>
    </row>
    <row r="61" spans="7:38" ht="15" customHeight="1" x14ac:dyDescent="0.25"/>
    <row r="62" spans="7:38" ht="18.45" customHeight="1" x14ac:dyDescent="0.25"/>
    <row r="64" spans="7:38" ht="20.25" customHeight="1" x14ac:dyDescent="0.25"/>
    <row r="65" ht="20.25" customHeight="1" x14ac:dyDescent="0.25"/>
    <row r="66" ht="20.25" customHeight="1" x14ac:dyDescent="0.25"/>
    <row r="67" ht="20.25" customHeight="1" x14ac:dyDescent="0.25"/>
  </sheetData>
  <mergeCells count="46">
    <mergeCell ref="H49:I51"/>
    <mergeCell ref="H38:I38"/>
    <mergeCell ref="H39:I39"/>
    <mergeCell ref="H40:I40"/>
    <mergeCell ref="H41:I41"/>
    <mergeCell ref="H42:I42"/>
    <mergeCell ref="H43:I43"/>
    <mergeCell ref="H32:I32"/>
    <mergeCell ref="Q32:R32"/>
    <mergeCell ref="H33:I33"/>
    <mergeCell ref="Q33:R33"/>
    <mergeCell ref="H36:I36"/>
    <mergeCell ref="J36:K37"/>
    <mergeCell ref="L36:M37"/>
    <mergeCell ref="Q36:T36"/>
    <mergeCell ref="Q37:R37"/>
    <mergeCell ref="S37:T37"/>
    <mergeCell ref="Q28:R29"/>
    <mergeCell ref="S28:T28"/>
    <mergeCell ref="H30:I30"/>
    <mergeCell ref="Q30:R30"/>
    <mergeCell ref="H31:I31"/>
    <mergeCell ref="Q31:R31"/>
    <mergeCell ref="H16:H19"/>
    <mergeCell ref="H20:H23"/>
    <mergeCell ref="H26:O26"/>
    <mergeCell ref="J27:K28"/>
    <mergeCell ref="L27:M28"/>
    <mergeCell ref="N27:O28"/>
    <mergeCell ref="H28:I29"/>
    <mergeCell ref="H12:H15"/>
    <mergeCell ref="G2:AA2"/>
    <mergeCell ref="J4:U4"/>
    <mergeCell ref="V4:W6"/>
    <mergeCell ref="X4:Y6"/>
    <mergeCell ref="Z4:AA6"/>
    <mergeCell ref="H5:H7"/>
    <mergeCell ref="J5:O5"/>
    <mergeCell ref="P5:U5"/>
    <mergeCell ref="J6:K6"/>
    <mergeCell ref="L6:M6"/>
    <mergeCell ref="N6:O6"/>
    <mergeCell ref="P6:Q6"/>
    <mergeCell ref="R6:S6"/>
    <mergeCell ref="T6:U6"/>
    <mergeCell ref="H8:H11"/>
  </mergeCells>
  <conditionalFormatting sqref="W1">
    <cfRule type="cellIs" dxfId="4" priority="4" stopIfTrue="1" operator="notEqual">
      <formula>0</formula>
    </cfRule>
    <cfRule type="cellIs" dxfId="3" priority="5" stopIfTrue="1" operator="equal">
      <formula>0</formula>
    </cfRule>
  </conditionalFormatting>
  <conditionalFormatting sqref="Y35:Y36 Y38">
    <cfRule type="cellIs" dxfId="2" priority="1" stopIfTrue="1" operator="equal">
      <formula>"check"</formula>
    </cfRule>
  </conditionalFormatting>
  <conditionalFormatting sqref="AC8:AC23 Y24:Y25 Y52:Y54">
    <cfRule type="cellIs" dxfId="1" priority="2" stopIfTrue="1" operator="equal">
      <formula>"check"</formula>
    </cfRule>
  </conditionalFormatting>
  <conditionalFormatting sqref="AE8 AE12 AE16 AE20">
    <cfRule type="cellIs" dxfId="0" priority="3" stopIfTrue="1" operator="notEqual">
      <formula>0</formula>
    </cfRule>
  </conditionalFormatting>
  <hyperlinks>
    <hyperlink ref="G1" location="Menu!A1" display="Back to menu" xr:uid="{714C83C2-50C7-4F11-AB87-87856D8E041E}"/>
  </hyperlinks>
  <printOptions horizontalCentered="1"/>
  <pageMargins left="0.19685039370078741" right="0.19685039370078741" top="0.39370078740157483" bottom="0.19685039370078741" header="0.51181102362204722" footer="0.11811023622047245"/>
  <pageSetup paperSize="9" scale="4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C86A6-6A6D-41E8-B8F5-F611A89FD802}">
  <sheetPr>
    <tabColor theme="2" tint="-9.9978637043366805E-2"/>
  </sheetPr>
  <dimension ref="A1:J13"/>
  <sheetViews>
    <sheetView workbookViewId="0">
      <selection activeCell="J5" sqref="J5"/>
    </sheetView>
  </sheetViews>
  <sheetFormatPr defaultRowHeight="14.4" x14ac:dyDescent="0.3"/>
  <cols>
    <col min="1" max="1" width="9.77734375" bestFit="1" customWidth="1"/>
    <col min="2" max="2" width="10.109375" bestFit="1" customWidth="1"/>
    <col min="3" max="3" width="10.109375" customWidth="1"/>
    <col min="5" max="5" width="14.6640625" bestFit="1" customWidth="1"/>
    <col min="6" max="6" width="15.44140625" bestFit="1" customWidth="1"/>
    <col min="7" max="7" width="19.33203125" bestFit="1" customWidth="1"/>
    <col min="8" max="8" width="15.88671875" bestFit="1" customWidth="1"/>
    <col min="9" max="9" width="30.77734375" bestFit="1" customWidth="1"/>
    <col min="10" max="10" width="14.77734375" bestFit="1" customWidth="1"/>
  </cols>
  <sheetData>
    <row r="1" spans="1:10" s="161" customFormat="1" x14ac:dyDescent="0.3">
      <c r="A1" s="161" t="s">
        <v>78</v>
      </c>
      <c r="B1" s="161" t="s">
        <v>80</v>
      </c>
      <c r="C1" s="161" t="s">
        <v>97</v>
      </c>
      <c r="D1" s="161" t="s">
        <v>42</v>
      </c>
      <c r="E1" s="161" t="s">
        <v>59</v>
      </c>
      <c r="F1" s="161" t="s">
        <v>93</v>
      </c>
      <c r="G1" s="161" t="s">
        <v>79</v>
      </c>
      <c r="H1" s="161" t="s">
        <v>130</v>
      </c>
      <c r="I1" s="161" t="s">
        <v>145</v>
      </c>
      <c r="J1" s="161" t="s">
        <v>149</v>
      </c>
    </row>
    <row r="2" spans="1:10" x14ac:dyDescent="0.3">
      <c r="A2" t="s">
        <v>66</v>
      </c>
      <c r="B2">
        <v>31</v>
      </c>
      <c r="C2" t="s">
        <v>39</v>
      </c>
      <c r="D2" t="s">
        <v>62</v>
      </c>
      <c r="E2" t="s">
        <v>12</v>
      </c>
      <c r="F2" t="s">
        <v>11</v>
      </c>
      <c r="G2" t="s">
        <v>29</v>
      </c>
      <c r="H2" t="s">
        <v>131</v>
      </c>
      <c r="I2" t="s">
        <v>146</v>
      </c>
      <c r="J2" t="s">
        <v>150</v>
      </c>
    </row>
    <row r="3" spans="1:10" x14ac:dyDescent="0.3">
      <c r="A3" t="s">
        <v>67</v>
      </c>
      <c r="B3">
        <v>28</v>
      </c>
      <c r="C3" t="s">
        <v>39</v>
      </c>
      <c r="D3" t="s">
        <v>63</v>
      </c>
      <c r="E3" t="s">
        <v>13</v>
      </c>
      <c r="F3" t="s">
        <v>95</v>
      </c>
      <c r="G3" t="s">
        <v>30</v>
      </c>
      <c r="H3" t="s">
        <v>132</v>
      </c>
      <c r="I3" t="s">
        <v>147</v>
      </c>
      <c r="J3" t="s">
        <v>151</v>
      </c>
    </row>
    <row r="4" spans="1:10" x14ac:dyDescent="0.3">
      <c r="A4" t="s">
        <v>68</v>
      </c>
      <c r="B4">
        <v>31</v>
      </c>
      <c r="C4" t="s">
        <v>39</v>
      </c>
      <c r="D4" t="s">
        <v>64</v>
      </c>
      <c r="E4" t="s">
        <v>14</v>
      </c>
      <c r="F4" t="s">
        <v>96</v>
      </c>
      <c r="G4" t="s">
        <v>31</v>
      </c>
      <c r="J4" t="s">
        <v>152</v>
      </c>
    </row>
    <row r="5" spans="1:10" x14ac:dyDescent="0.3">
      <c r="A5" t="s">
        <v>69</v>
      </c>
      <c r="B5">
        <v>30</v>
      </c>
      <c r="C5" t="s">
        <v>39</v>
      </c>
      <c r="E5" t="s">
        <v>15</v>
      </c>
      <c r="F5" t="s">
        <v>18</v>
      </c>
      <c r="G5" t="s">
        <v>32</v>
      </c>
      <c r="J5" t="s">
        <v>153</v>
      </c>
    </row>
    <row r="6" spans="1:10" x14ac:dyDescent="0.3">
      <c r="A6" t="s">
        <v>70</v>
      </c>
      <c r="B6">
        <v>31</v>
      </c>
      <c r="C6" t="s">
        <v>39</v>
      </c>
      <c r="G6" t="s">
        <v>33</v>
      </c>
    </row>
    <row r="7" spans="1:10" x14ac:dyDescent="0.3">
      <c r="A7" t="s">
        <v>71</v>
      </c>
      <c r="B7">
        <v>30</v>
      </c>
      <c r="C7" t="s">
        <v>61</v>
      </c>
    </row>
    <row r="8" spans="1:10" x14ac:dyDescent="0.3">
      <c r="A8" t="s">
        <v>72</v>
      </c>
      <c r="B8">
        <v>31</v>
      </c>
      <c r="C8" t="s">
        <v>61</v>
      </c>
    </row>
    <row r="9" spans="1:10" x14ac:dyDescent="0.3">
      <c r="A9" t="s">
        <v>73</v>
      </c>
      <c r="B9">
        <v>31</v>
      </c>
      <c r="C9" t="s">
        <v>61</v>
      </c>
    </row>
    <row r="10" spans="1:10" x14ac:dyDescent="0.3">
      <c r="A10" t="s">
        <v>74</v>
      </c>
      <c r="B10">
        <v>30</v>
      </c>
      <c r="C10" t="s">
        <v>39</v>
      </c>
    </row>
    <row r="11" spans="1:10" x14ac:dyDescent="0.3">
      <c r="A11" t="s">
        <v>75</v>
      </c>
      <c r="B11">
        <v>31</v>
      </c>
      <c r="C11" t="s">
        <v>39</v>
      </c>
    </row>
    <row r="12" spans="1:10" x14ac:dyDescent="0.3">
      <c r="A12" t="s">
        <v>76</v>
      </c>
      <c r="B12">
        <v>30</v>
      </c>
      <c r="C12" t="s">
        <v>39</v>
      </c>
    </row>
    <row r="13" spans="1:10" x14ac:dyDescent="0.3">
      <c r="A13" t="s">
        <v>77</v>
      </c>
      <c r="B13">
        <v>31</v>
      </c>
      <c r="C13" t="s">
        <v>39</v>
      </c>
    </row>
  </sheetData>
  <phoneticPr fontId="29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ject_x0020_or_x0020_Accept_x0020_Candidate_MG_x0020_Review xmlns="8ec2cf5d-ef57-41be-a36e-a97ea5d4bd8d">true</Reject_x0020_or_x0020_Accept_x0020_Candidate_MG_x0020_Review>
    <TaxCatchAll xmlns="66658e94-0e53-4e3f-945b-f1e39d0dfe16" xsi:nil="true"/>
    <lcf76f155ced4ddcb4097134ff3c332f xmlns="8ec2cf5d-ef57-41be-a36e-a97ea5d4bd8d">
      <Terms xmlns="http://schemas.microsoft.com/office/infopath/2007/PartnerControls"/>
    </lcf76f155ced4ddcb4097134ff3c332f>
  </documentManagement>
</p:properties>
</file>

<file path=customXml/item2.xml>��< ? x m l   v e r s i o n = " 1 . 0 "   e n c o d i n g = " u t f - 1 6 " ? > < D a t a M a s h u p   x m l n s = " h t t p : / / s c h e m a s . m i c r o s o f t . c o m / D a t a M a s h u p " > A A A A A D U K A A B Q S w M E F A A C A A g A Y V 3 D W j 8 k J t q m A A A A 9 g A A A B I A H A B D b 2 5 m a W c v U G F j a 2 F n Z S 5 4 b W w g o h g A K K A U A A A A A A A A A A A A A A A A A A A A A A A A A A A A h Y 9 N C s I w G E S v U r J v f l p R K W m K u L U g C C L u Q o x t s P 0 q T W p 6 N x c e y S t Y 0 a o 7 l / P m L W b u 1 x v P + r o K L r q 1 p o E U M U x R o E E 1 B w N F i j p 3 D O c o E 3 w t 1 U k W O h h k s E l v D y k q n T s n h H j v s Y 9 x 0 x Y k o p S R X b 7 a q F L X E n 1 k 8 1 8 O D V g n Q W k k + P Y 1 R k S Y T W L M Z l N M O R k h z w 1 8 h W j Y + 2 x / I F 9 2 l e t a L T S E + w U n Y + T k / U E 8 A F B L A w Q U A A I A C A B h X c N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Y V 3 D W t H Q z Y 4 t B w A A v i I A A B M A H A B G b 3 J t d W x h c y 9 T Z W N 0 a W 9 u M S 5 t I K I Y A C i g F A A A A A A A A A A A A A A A A A A A A A A A A A A A A O 1 Y e 0 8 i S R D / 3 8 T v 0 B m T C y S I P M T 1 7 l Y T F r h d b 0 E 5 B j E X M W Q Y G p z Q 0 0 1 m e h T W + N 2 v e m a Y V / e g 3 l 7 2 c h d N V K h f V X V V d T 2 6 2 8 U m t x h F e v C / + u v + 3 v 6 e e 2 8 4 e I Y O t K E x J b h S P U G F v r H A q F Y r a u g M E c z 3 9 x D 8 6 M x z T A y U / m x e 9 n n d w m 8 W w e U W o x x T 7 h a 0 1 i / j a x c 7 7 v j S M p e 6 Z b u 6 5 3 L D o o K 5 M 2 6 z R 0 q Y M X P H 1 J 7 a h 9 x w r P n 8 c M r Y E t Y 4 r F V q x / D b m L T o o n F Z X s 3 m W r G E b i / s F c E 2 q D e E x W d a t V z X 7 o q l w K T I 4 r P Q u q f b i 9 l Z 5 I h 2 9 3 z b N r h x F 7 I f a H 2 H 2 Y y D t 1 + w M Q N D h Y M + d z l E Q n p h q w I s C J E m I b p p E M N x z 7 j j 4 c i G A 6 1 1 b 9 A F 6 B x u V j h W O H Q M 6 s 6 Z Y 7 c Y 8 W w q Q L e g s K D 0 9 K R d c G x r J c S B B 8 0 M j p 9 L 6 E m T C J P q l s T x m v u k F r N F b F w J g E j W j 2 r H E n 1 S y 2 O d 1 F X I 8 V G t I S u R 9 Y a s k z T z c 3 F / z 6 L K O C l T 7 3 S b e s f / l d Q 7 V a f e 6 f e n 3 u m P S b 2 A R c 4 s K f s C R j l J A r q c E W 9 P T d m I b W o q k 1 a d m r l Z n E n a 5 z i I A 2 y z B w h L 4 E l i Y w I g J B c y 0 S 4 l P Q m M T 9 k b m J J Y P V 0 M 2 U W T 9 d B x l w M I e 8 / g j r U e t J W V 0 F m b m J R v m L M U W Z x b D Z 8 Y X e P m 5 3 E b u 0 v O V u O h n / n o J 9 R 3 L N O i C 9 R n x D I 3 U C C m 5 2 8 X 4 g w 5 k B / j I W P E H Y u y 8 P 9 U a t B m B 8 P + R H y p n a C e 4 X L s I A f s R L Z v 6 O S S I W L R p V t e E 3 c t K o h 6 h E D M I W W 3 w c 5 4 N t H v M e b J E o J G e K Z l u L T S V 4 t C b f n M 3 1 F Y y s V / T J V B 2 F t s h q X c 1 L 0 p C r Z E g o b f J N J I k C 4 o P z k u i 9 V 8 W n N m W 1 T f s l L P n m I n B n p 5 Q D c P G O U i X x W A j p 0 H y 8 S q 9 U N I Z U E I q V Y K I a U V I a a y Y 3 l z / 6 W f Q 1 c Z J + h X a n o 3 R 0 8 3 R 0 9 X q e f B c O 4 V 9 M 5 A p a V D H y y H o S 5 + 2 M g b P M D E M q Y W s f h G I T p c o 8 t W S w G 0 d w H t f A k 0 8 B w F K J D + V V t l f L u F v u T Q V b v Y N j a u O p K D T 4 S Z y + o u s L Y L r O 8 C j 9 V x F z F H v 3 v k s G c 4 c u y h P C E c B r n E / B E 6 r Z L h 2 p l 2 2 e O I E a 5 K W W / a I d j c J d + c Q w + Z q a y D D u + 6 4 S 5 m 5 G A H k X k E z i n k P h G D q p Y K q i c S y 8 A 9 O C t x Z M I A W m A Z 7 V D s L D Y h f F A g 8 + L g q F q p 3 B z Z X G V C l 4 H h c 8 P k T P S / r L I g Z x G 4 j T 5 j U G y E b F k t A C K R l B C 8 H B Q 0 B e W R X i Q x 2 5 u z m R i y c B Z k d t y 6 g R o 0 b W m o I 6 3 n U c u E D 9 g w 7 5 F 2 y b T U 2 E 7 p S 8 7 s e L K o x 3 V 6 9 s T 2 r V a Y C p V / e N j Z x B b C 6 W l q U V x 4 C j S U h A K w L K k j 4 S V M f x j G w g r 2 m J h / O o b c 4 4 J W k F Y K H S z c x i P o D g R F W A / b 1 0 x H j k h 8 D c E m 5 b J 4 z t S g u S x s P n d h u O / W E z L t 1 j S 8 v t J z w U e Y 4 n D s W C g Z e n h h z A l e q 0 G L W v m g S I N c V H S F X P C m 0 9 d R E 2 7 Y D x j h Z O E g v D a J N x P H L g I V g l 2 t G O / h N V 1 Z D / 7 B Q T q H h t A V v 8 d O f B p N b 7 p f W N E p I 3 2 w C M 4 S w f E h G p X R b I y G Y T T 9 o n E X z b d o o I U T L D O y M k M q n k r x G I r n T n r Q J C Z L N E q i 2 b E d F u n p k B 4 H 6 f 6 f b v i K D q / o 6 V I X l 9 t 2 q l G n O 3 O q F 0 f N V 2 q 3 2 Q b 7 U k v N 9 t D c r p l p k 1 J f 1 D 4 H Z n a h F M w N a k U G B J n U O E 5 8 b i Q b o L 9 P z W i f Q v n Y g S v H W s D 9 m m z z D L q y 1 u T Q m 6 Y e 9 x l G B v G w 9 p Z e L N e A s M 0 X g L t G C 5 r f g s W 9 y 5 q j I R y N y z p c 5 3 n h N l r 7 r o Q a R V G I / r F V Q 1 A 2 N O A c i F a f 4 S w F U B f T B b 9 P Y k V 0 K P R g 4 u J c 6 Q 8 7 p T 8 U 1 c 5 X 1 d 6 n 4 i M c D 5 p G O J j e 7 n L w Z b v j g S N R X o b U v 3 E L T n s C 1 + B 4 0 x M j q Z / a y M S d T N A L 8 n I l 1 L V c X m 7 D H 4 u a K o 7 b g 1 R E 4 H 6 W D V G Y c a E q 3 b O z 4 R e x Q 3 A V N h 1 r 5 T + E i m q C t q j c j o w H f g P 1 N S Q 2 4 3 b 0 T b T 8 a h j w j 6 h R q Y z C U M d w L Y T P z 3 w c b t 8 f 0 c n J U m a s x 4 w C F 4 y g v F 6 L W L X z 4 N u r H B v m O L Y 7 F v 6 4 k P w c + v Z p l W 1 q g V 3 1 S m V p J 1 w I W a p b l v O A I 3 D i R M 1 c i 5 l P Y u a f 1 c z 1 m D n J I e B X x U N u J G 8 N T z B H J T 1 S t J I H g o / n y U O M Q W d q O H m g 2 s 0 U H q j 8 U B T E a p I 9 f r T 0 x F b B X F m O m o m I q k V 6 c Y A D i W A 7 G q + T 7 s b S j Y R 0 t f c K 2 V F C O C G g f c W b a N v g t P S S m q z P N 2 9 1 + S b 2 + G X Z j M M 3 W 3 9 f l k y 7 u + X X / B c l 2 3 J d k W 8 t R i m c 3 i E V E + M + t 1 1 X X + r X r 6 y I 0 l P q s C g z p N 5 N q W G r J 4 Y A Y g s k W 8 W T W N x M x V r h k 1 d E G o a k 3 F p T m Z Z 9 Y U 2 b l 3 l h z d y m / l + P r B n n 8 t 9 Z M 4 z / 4 F O r 0 o T 3 1 9 b 3 1 9 b 3 1 9 Y t 0 H x / b f 3 X X l u z D 5 z v j 6 3 / / m P r n + J F L P + 1 9 S 9 Q S w E C L Q A U A A I A C A B h X c N a P y Q m 2 q Y A A A D 2 A A A A E g A A A A A A A A A A A A A A A A A A A A A A Q 2 9 u Z m l n L 1 B h Y 2 t h Z 2 U u e G 1 s U E s B A i 0 A F A A C A A g A Y V 3 D W g / K 6 a u k A A A A 6 Q A A A B M A A A A A A A A A A A A A A A A A 8 g A A A F t D b 2 5 0 Z W 5 0 X 1 R 5 c G V z X S 5 4 b W x Q S w E C L Q A U A A I A C A B h X c N a 0 d D N j i 0 H A A C + I g A A E w A A A A A A A A A A A A A A A A D j A Q A A R m 9 y b X V s Y X M v U 2 V j d G l v b j E u b V B L B Q Y A A A A A A w A D A M I A A A B d C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I k g A A A A A A A C a S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W J s Z T A x N i U y M C h Q Y W d l J T I w M j I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G J m N j M 2 M G Q t M j l m M i 0 0 Z W R k L W I w N 2 M t O D c 4 M z N m Y z N m N j M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i 0 w M l Q x M T o w M D o z M i 4 x M j I 4 M T M 2 W i I g L z 4 8 R W 5 0 c n k g V H l w Z T 0 i R m l s b E N v b H V t b l R 5 c G V z I i B W Y W x 1 Z T 0 i c 0 N R a 0 d C Z 1 l H Q m d Z R 0 J n P T 0 i I C 8 + P E V u d H J 5 I F R 5 c G U 9 I k Z p b G x D b 2 x 1 b W 5 O Y W 1 l c y I g V m F s d W U 9 I n N b J n F 1 b 3 Q 7 S X R l b S Z x d W 9 0 O y w m c X V v d D t D b 2 x 1 b W 4 x J n F 1 b 3 Q 7 L C Z x d W 9 0 O 1 8 x J n F 1 b 3 Q 7 L C Z x d W 9 0 O 0 N v b W 1 l b n R z J n F 1 b 3 Q 7 L C Z x d W 9 0 O z I w M j M v M j Q m c X V v d D s s J n F 1 b 3 Q 7 X z I m c X V v d D s s J n F 1 b 3 Q 7 M j A y M y 8 y N F 8 z J n F 1 b 3 Q 7 L C Z x d W 9 0 O z I w M j Q v M j U m c X V v d D s s J n F 1 b 3 Q 7 X z Q m c X V v d D s s J n F 1 b 3 Q 7 M j A y N C 8 y N V 8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2 I C h Q Y W d l I D I y K S 9 B d X R v U m V t b 3 Z l Z E N v b H V t b n M x L n t J d G V t L D B 9 J n F 1 b 3 Q 7 L C Z x d W 9 0 O 1 N l Y 3 R p b 2 4 x L 1 R h Y m x l M D E 2 I C h Q Y W d l I D I y K S 9 B d X R v U m V t b 3 Z l Z E N v b H V t b n M x L n t D b 2 x 1 b W 4 x L D F 9 J n F 1 b 3 Q 7 L C Z x d W 9 0 O 1 N l Y 3 R p b 2 4 x L 1 R h Y m x l M D E 2 I C h Q Y W d l I D I y K S 9 B d X R v U m V t b 3 Z l Z E N v b H V t b n M x L n t f M S w y f S Z x d W 9 0 O y w m c X V v d D t T Z W N 0 a W 9 u M S 9 U Y W J s Z T A x N i A o U G F n Z S A y M i k v Q X V 0 b 1 J l b W 9 2 Z W R D b 2 x 1 b W 5 z M S 5 7 Q 2 9 t b W V u d H M s M 3 0 m c X V v d D s s J n F 1 b 3 Q 7 U 2 V j d G l v b j E v V G F i b G U w M T Y g K F B h Z 2 U g M j I p L 0 F 1 d G 9 S Z W 1 v d m V k Q 2 9 s d W 1 u c z E u e z I w M j M v M j Q s N H 0 m c X V v d D s s J n F 1 b 3 Q 7 U 2 V j d G l v b j E v V G F i b G U w M T Y g K F B h Z 2 U g M j I p L 0 F 1 d G 9 S Z W 1 v d m V k Q 2 9 s d W 1 u c z E u e 1 8 y L D V 9 J n F 1 b 3 Q 7 L C Z x d W 9 0 O 1 N l Y 3 R p b 2 4 x L 1 R h Y m x l M D E 2 I C h Q Y W d l I D I y K S 9 B d X R v U m V t b 3 Z l Z E N v b H V t b n M x L n s y M D I z L z I 0 X z M s N n 0 m c X V v d D s s J n F 1 b 3 Q 7 U 2 V j d G l v b j E v V G F i b G U w M T Y g K F B h Z 2 U g M j I p L 0 F 1 d G 9 S Z W 1 v d m V k Q 2 9 s d W 1 u c z E u e z I w M j Q v M j U s N 3 0 m c X V v d D s s J n F 1 b 3 Q 7 U 2 V j d G l v b j E v V G F i b G U w M T Y g K F B h Z 2 U g M j I p L 0 F 1 d G 9 S Z W 1 v d m V k Q 2 9 s d W 1 u c z E u e 1 8 0 L D h 9 J n F 1 b 3 Q 7 L C Z x d W 9 0 O 1 N l Y 3 R p b 2 4 x L 1 R h Y m x l M D E 2 I C h Q Y W d l I D I y K S 9 B d X R v U m V t b 3 Z l Z E N v b H V t b n M x L n s y M D I 0 L z I 1 X z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2 I C h Q Y W d l I D I y K S 9 B d X R v U m V t b 3 Z l Z E N v b H V t b n M x L n t J d G V t L D B 9 J n F 1 b 3 Q 7 L C Z x d W 9 0 O 1 N l Y 3 R p b 2 4 x L 1 R h Y m x l M D E 2 I C h Q Y W d l I D I y K S 9 B d X R v U m V t b 3 Z l Z E N v b H V t b n M x L n t D b 2 x 1 b W 4 x L D F 9 J n F 1 b 3 Q 7 L C Z x d W 9 0 O 1 N l Y 3 R p b 2 4 x L 1 R h Y m x l M D E 2 I C h Q Y W d l I D I y K S 9 B d X R v U m V t b 3 Z l Z E N v b H V t b n M x L n t f M S w y f S Z x d W 9 0 O y w m c X V v d D t T Z W N 0 a W 9 u M S 9 U Y W J s Z T A x N i A o U G F n Z S A y M i k v Q X V 0 b 1 J l b W 9 2 Z W R D b 2 x 1 b W 5 z M S 5 7 Q 2 9 t b W V u d H M s M 3 0 m c X V v d D s s J n F 1 b 3 Q 7 U 2 V j d G l v b j E v V G F i b G U w M T Y g K F B h Z 2 U g M j I p L 0 F 1 d G 9 S Z W 1 v d m V k Q 2 9 s d W 1 u c z E u e z I w M j M v M j Q s N H 0 m c X V v d D s s J n F 1 b 3 Q 7 U 2 V j d G l v b j E v V G F i b G U w M T Y g K F B h Z 2 U g M j I p L 0 F 1 d G 9 S Z W 1 v d m V k Q 2 9 s d W 1 u c z E u e 1 8 y L D V 9 J n F 1 b 3 Q 7 L C Z x d W 9 0 O 1 N l Y 3 R p b 2 4 x L 1 R h Y m x l M D E 2 I C h Q Y W d l I D I y K S 9 B d X R v U m V t b 3 Z l Z E N v b H V t b n M x L n s y M D I z L z I 0 X z M s N n 0 m c X V v d D s s J n F 1 b 3 Q 7 U 2 V j d G l v b j E v V G F i b G U w M T Y g K F B h Z 2 U g M j I p L 0 F 1 d G 9 S Z W 1 v d m V k Q 2 9 s d W 1 u c z E u e z I w M j Q v M j U s N 3 0 m c X V v d D s s J n F 1 b 3 Q 7 U 2 V j d G l v b j E v V G F i b G U w M T Y g K F B h Z 2 U g M j I p L 0 F 1 d G 9 S Z W 1 v d m V k Q 2 9 s d W 1 u c z E u e 1 8 0 L D h 9 J n F 1 b 3 Q 7 L C Z x d W 9 0 O 1 N l Y 3 R p b 2 4 x L 1 R h Y m x l M D E 2 I C h Q Y W d l I D I y K S 9 B d X R v U m V t b 3 Z l Z E N v b H V t b n M x L n s y M D I 0 L z I 1 X z U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E 2 J T I w K F B h Z 2 U l M j A y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Y l M j A o U G F n Z S U y M D I y K S 9 U Y W J s Z T A x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2 J T I w K F B h Z 2 U l M j A y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Y l M j A o U G F n Z S U y M D I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E 4 J T I w K F B h Z 2 U l M j A y N C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h M j B m N D k x Z C 1 l Z W V i L T Q 4 N W Q t O G Q w Z i 1 k N j k y O W J l N T d j M 2 M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2 L T A y V D E x O j A z O j E w L j E 2 O T M 3 O T Z a I i A v P j x F b n R y e S B U e X B l P S J G a W x s Q 2 9 s d W 1 u V H l w Z X M i I F Z h b H V l P S J z Q m d r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1 t Z W 5 0 c y Z x d W 9 0 O y w m c X V v d D s y M D I 0 L z I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g g K F B h Z 2 U g M j Q p L 0 F 1 d G 9 S Z W 1 v d m V k Q 2 9 s d W 1 u c z E u e 0 N v b H V t b j E s M H 0 m c X V v d D s s J n F 1 b 3 Q 7 U 2 V j d G l v b j E v V G F i b G U w M T g g K F B h Z 2 U g M j Q p L 0 F 1 d G 9 S Z W 1 v d m V k Q 2 9 s d W 1 u c z E u e 0 N v b H V t b j I s M X 0 m c X V v d D s s J n F 1 b 3 Q 7 U 2 V j d G l v b j E v V G F i b G U w M T g g K F B h Z 2 U g M j Q p L 0 F 1 d G 9 S Z W 1 v d m V k Q 2 9 s d W 1 u c z E u e 0 N v b H V t b j M s M n 0 m c X V v d D s s J n F 1 b 3 Q 7 U 2 V j d G l v b j E v V G F i b G U w M T g g K F B h Z 2 U g M j Q p L 0 F 1 d G 9 S Z W 1 v d m V k Q 2 9 s d W 1 u c z E u e 0 N v b H V t b j Q s M 3 0 m c X V v d D s s J n F 1 b 3 Q 7 U 2 V j d G l v b j E v V G F i b G U w M T g g K F B h Z 2 U g M j Q p L 0 F 1 d G 9 S Z W 1 v d m V k Q 2 9 s d W 1 u c z E u e 0 N v b W 1 l b n R z L D R 9 J n F 1 b 3 Q 7 L C Z x d W 9 0 O 1 N l Y 3 R p b 2 4 x L 1 R h Y m x l M D E 4 I C h Q Y W d l I D I 0 K S 9 B d X R v U m V t b 3 Z l Z E N v b H V t b n M x L n s y M D I 0 L z I 1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D E 4 I C h Q Y W d l I D I 0 K S 9 B d X R v U m V t b 3 Z l Z E N v b H V t b n M x L n t D b 2 x 1 b W 4 x L D B 9 J n F 1 b 3 Q 7 L C Z x d W 9 0 O 1 N l Y 3 R p b 2 4 x L 1 R h Y m x l M D E 4 I C h Q Y W d l I D I 0 K S 9 B d X R v U m V t b 3 Z l Z E N v b H V t b n M x L n t D b 2 x 1 b W 4 y L D F 9 J n F 1 b 3 Q 7 L C Z x d W 9 0 O 1 N l Y 3 R p b 2 4 x L 1 R h Y m x l M D E 4 I C h Q Y W d l I D I 0 K S 9 B d X R v U m V t b 3 Z l Z E N v b H V t b n M x L n t D b 2 x 1 b W 4 z L D J 9 J n F 1 b 3 Q 7 L C Z x d W 9 0 O 1 N l Y 3 R p b 2 4 x L 1 R h Y m x l M D E 4 I C h Q Y W d l I D I 0 K S 9 B d X R v U m V t b 3 Z l Z E N v b H V t b n M x L n t D b 2 x 1 b W 4 0 L D N 9 J n F 1 b 3 Q 7 L C Z x d W 9 0 O 1 N l Y 3 R p b 2 4 x L 1 R h Y m x l M D E 4 I C h Q Y W d l I D I 0 K S 9 B d X R v U m V t b 3 Z l Z E N v b H V t b n M x L n t D b 2 1 t Z W 5 0 c y w 0 f S Z x d W 9 0 O y w m c X V v d D t T Z W N 0 a W 9 u M S 9 U Y W J s Z T A x O C A o U G F n Z S A y N C k v Q X V 0 b 1 J l b W 9 2 Z W R D b 2 x 1 b W 5 z M S 5 7 M j A y N C 8 y N S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T g l M j A o U G F n Z S U y M D I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C U y M C h Q Y W d l J T I w M j Q p L 1 R h Y m x l M D E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g l M j A o U G F n Z S U y M D I 0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x O C U y M C h Q Y W d l J T I w M j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T g l M j A o U G F n Z S U y M D I 0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z a 1 J h d G V N Y X R y a X h S R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x h c 3 R V c G R h d G V k I i B W Y W x 1 Z T 0 i Z D I w M j U t M D Y t M D N U M D k 6 N D E 6 M D I u M T I 3 M z Q 4 N F o i I C 8 + P E V u d H J 5 I F R 5 c G U 9 I k Z p b G x U b 0 R h d G F N b 2 R l b E V u Y W J s Z W Q i I F Z h b H V l P S J s M C I g L z 4 8 R W 5 0 c n k g V H l w Z T 0 i R m l s b E 9 i a m V j d F R 5 c G U i I F Z h b H V l P S J z Q 2 9 u b m V j d G l v b k 9 u b H k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R d W V y e U l E I i B W Y W x 1 Z T 0 i c z I x Z j A 0 O T V j L W U z Z D g t N D E x N y 0 4 O G M 0 L T c 1 M W E 4 M G Q x Y z B i Z S I g L z 4 8 R W 5 0 c n k g V H l w Z T 0 i U m V s Y X R p b 2 5 z a G l w S W 5 m b 0 N v b n R h a W 5 l c i I g V m F s d W U 9 I n N 7 J n F 1 b 3 Q 7 Y 2 9 s d W 1 u Q 2 9 1 b n Q m c X V v d D s 6 N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V z a 1 J h d G V N Y X R y a X h S R C 9 B d X R v U m V t b 3 Z l Z E N v b H V t b n M x L n t U Y X J D b 2 R l L D B 9 J n F 1 b 3 Q 7 L C Z x d W 9 0 O 1 N l Y 3 R p b 2 4 x L 0 V z a 1 J h d G V N Y X R y a X h S R C 9 B d X R v U m V t b 3 Z l Z E N v b H V t b n M x L n t T d W I g V G F y a W Z m L D F 9 J n F 1 b 3 Q 7 L C Z x d W 9 0 O 1 N l Y 3 R p b 2 4 x L 0 V z a 1 J h d G V N Y X R y a X h S R C 9 B d X R v U m V t b 3 Z l Z E N v b H V t b n M x L n t U e i w y f S Z x d W 9 0 O y w m c X V v d D t T Z W N 0 a W 9 u M S 9 F c 2 t S Y X R l T W F 0 c m l 4 U k Q v Q X V 0 b 1 J l b W 9 2 Z W R D b 2 x 1 b W 5 z M S 5 7 V n o s M 3 0 m c X V v d D s s J n F 1 b 3 Q 7 U 2 V j d G l v b j E v R X N r U m F 0 Z U 1 h d H J p e F J E L 0 F 1 d G 9 S Z W 1 v d m V k Q 2 9 s d W 1 u c z E u e 0 F k b W l u U y w 0 f S Z x d W 9 0 O y w m c X V v d D t T Z W N 0 a W 9 u M S 9 F c 2 t S Y X R l T W F 0 c m l 4 U k Q v Q X V 0 b 1 J l b W 9 2 Z W R D b 2 x 1 b W 5 z M S 5 7 Q W R t a W 5 N L D V 9 J n F 1 b 3 Q 7 L C Z x d W 9 0 O 1 N l Y 3 R p b 2 4 x L 0 V z a 1 J h d G V N Y X R y a X h S R C 9 B d X R v U m V t b 3 Z l Z E N v b H V t b n M x L n t B Z G 1 p b k w s N n 0 m c X V v d D s s J n F 1 b 3 Q 7 U 2 V j d G l v b j E v R X N r U m F 0 Z U 1 h d H J p e F J E L 0 F 1 d G 9 S Z W 1 v d m V k Q 2 9 s d W 1 u c z E u e 0 F k b W l u V k w s N 3 0 m c X V v d D s s J n F 1 b 3 Q 7 U 2 V j d G l v b j E v R X N r U m F 0 Z U 1 h d H J p e F J E L 0 F 1 d G 9 S Z W 1 v d m V k Q 2 9 s d W 1 u c z E u e 0 F k b W l u S y w 4 f S Z x d W 9 0 O y w m c X V v d D t T Z W N 0 a W 9 u M S 9 F c 2 t S Y X R l T W F 0 c m l 4 U k Q v Q X V 0 b 1 J l b W 9 2 Z W R D b 2 x 1 b W 5 z M S 5 7 U 2 V y d m l j Z V M s O X 0 m c X V v d D s s J n F 1 b 3 Q 7 U 2 V j d G l v b j E v R X N r U m F 0 Z U 1 h d H J p e F J E L 0 F 1 d G 9 S Z W 1 v d m V k Q 2 9 s d W 1 u c z E u e 1 N l c n Z p Y 2 V N L D E w f S Z x d W 9 0 O y w m c X V v d D t T Z W N 0 a W 9 u M S 9 F c 2 t S Y X R l T W F 0 c m l 4 U k Q v Q X V 0 b 1 J l b W 9 2 Z W R D b 2 x 1 b W 5 z M S 5 7 U 2 V y d m l j Z U w s M T F 9 J n F 1 b 3 Q 7 L C Z x d W 9 0 O 1 N l Y 3 R p b 2 4 x L 0 V z a 1 J h d G V N Y X R y a X h S R C 9 B d X R v U m V t b 3 Z l Z E N v b H V t b n M x L n t T Z X J 2 a W N l V k w s M T J 9 J n F 1 b 3 Q 7 L C Z x d W 9 0 O 1 N l Y 3 R p b 2 4 x L 0 V z a 1 J h d G V N Y X R y a X h S R C 9 B d X R v U m V t b 3 Z l Z E N v b H V t b n M x L n t T Z X J 2 a W N l S y w x M 3 0 m c X V v d D s s J n F 1 b 3 Q 7 U 2 V j d G l v b j E v R X N r U m F 0 Z U 1 h d H J p e F J E L 0 F 1 d G 9 S Z W 1 v d m V k Q 2 9 s d W 1 u c z E u e 2 t X a E h Q L D E 0 f S Z x d W 9 0 O y w m c X V v d D t T Z W N 0 a W 9 u M S 9 F c 2 t S Y X R l T W F 0 c m l 4 U k Q v Q X V 0 b 1 J l b W 9 2 Z W R D b 2 x 1 b W 5 z M S 5 7 a 1 d o S F M s M T V 9 J n F 1 b 3 Q 7 L C Z x d W 9 0 O 1 N l Y 3 R p b 2 4 x L 0 V z a 1 J h d G V N Y X R y a X h S R C 9 B d X R v U m V t b 3 Z l Z E N v b H V t b n M x L n t r V 2 h I T y w x N n 0 m c X V v d D s s J n F 1 b 3 Q 7 U 2 V j d G l v b j E v R X N r U m F 0 Z U 1 h d H J p e F J E L 0 F 1 d G 9 S Z W 1 v d m V k Q 2 9 s d W 1 u c z E u e 2 t X a E x Q L D E 3 f S Z x d W 9 0 O y w m c X V v d D t T Z W N 0 a W 9 u M S 9 F c 2 t S Y X R l T W F 0 c m l 4 U k Q v Q X V 0 b 1 J l b W 9 2 Z W R D b 2 x 1 b W 5 z M S 5 7 a 1 d o T F M s M T h 9 J n F 1 b 3 Q 7 L C Z x d W 9 0 O 1 N l Y 3 R p b 2 4 x L 0 V z a 1 J h d G V N Y X R y a X h S R C 9 B d X R v U m V t b 3 Z l Z E N v b H V t b n M x L n t r V 2 h M T y w x O X 0 m c X V v d D s s J n F 1 b 3 Q 7 U 2 V j d G l v b j E v R X N r U m F 0 Z U 1 h d H J p e F J E L 0 F 1 d G 9 S Z W 1 v d m V k Q 2 9 s d W 1 u c z E u e 2 t 2 Y X J o L D I w f S Z x d W 9 0 O y w m c X V v d D t T Z W N 0 a W 9 u M S 9 F c 2 t S Y X R l T W F 0 c m l 4 U k Q v Q X V 0 b 1 J l b W 9 2 Z W R D b 2 x 1 b W 5 z M S 5 7 R V J T L D I x f S Z x d W 9 0 O y w m c X V v d D t T Z W N 0 a W 9 u M S 9 F c 2 t S Y X R l T W F 0 c m l 4 U k Q v Q X V 0 b 1 J l b W 9 2 Z W R D b 2 x 1 b W 5 z M S 5 7 R W 5 2 a X J v I E x l d n k s M j J 9 J n F 1 b 3 Q 7 L C Z x d W 9 0 O 1 N l Y 3 R p b 2 4 x L 0 V z a 1 J h d G V N Y X R y a X h S R C 9 B d X R v U m V t b 3 Z l Z E N v b H V t b n M x L n t S Z W x p Y W J p b G l 0 e S w y M 3 0 m c X V v d D s s J n F 1 b 3 Q 7 U 2 V j d G l v b j E v R X N r U m F 0 Z U 1 h d H J p e F J E L 0 F 1 d G 9 S Z W 1 v d m V k Q 2 9 s d W 1 u c z E u e 1 R 4 I E 5 D Q y w y N H 0 m c X V v d D s s J n F 1 b 3 Q 7 U 2 V j d G l v b j E v R X N r U m F 0 Z U 1 h d H J p e F J E L 0 F 1 d G 9 S Z W 1 v d m V k Q 2 9 s d W 1 u c z E u e 0 R 4 I E 5 D Q y w y N X 0 m c X V v d D s s J n F 1 b 3 Q 7 U 2 V j d G l v b j E v R X N r U m F 0 Z U 1 h d H J p e F J E L 0 F 1 d G 9 S Z W 1 v d m V k Q 2 9 s d W 1 u c z E u e 0 R 4 I E 5 E Q y w y N n 0 m c X V v d D s s J n F 1 b 3 Q 7 U 2 V j d G l v b j E v R X N r U m F 0 Z U 1 h d H J p e F J E L 0 F 1 d G 9 S Z W 1 v d m V k Q 2 9 s d W 1 u c z E u e 0 R 4 I E 5 D Q y B S d X I s M j d 9 J n F 1 b 3 Q 7 L C Z x d W 9 0 O 1 N l Y 3 R p b 2 4 x L 0 V z a 1 J h d G V N Y X R y a X h S R C 9 B d X R v U m V t b 3 Z l Z E N v b H V t b n M x L n t O Q 0 M g U E 9 E L D I 4 f S Z x d W 9 0 O y w m c X V v d D t T Z W N 0 a W 9 u M S 9 F c 2 t S Y X R l T W F 0 c m l 4 U k Q v Q X V 0 b 1 J l b W 9 2 Z W R D b 2 x 1 b W 5 z M S 5 7 R U R D I E g s M j l 9 J n F 1 b 3 Q 7 L C Z x d W 9 0 O 1 N l Y 3 R p b 2 4 x L 0 V z a 1 J h d G V N Y X R y a X h S R C 9 B d X R v U m V t b 3 Z l Z E N v b H V t b n M x L n t F R E M g T C w z M H 0 m c X V v d D s s J n F 1 b 3 Q 7 U 2 V j d G l v b j E v R X N r U m F 0 Z U 1 h d H J p e F J E L 0 F 1 d G 9 S Z W 1 v d m V k Q 2 9 s d W 1 u c z E u e 0 R h e X M s M z F 9 J n F 1 b 3 Q 7 L C Z x d W 9 0 O 1 N l Y 3 R p b 2 4 x L 0 V z a 1 J h d G V N Y X R y a X h S R C 9 B d X R v U m V t b 3 Z l Z E N v b H V t b n M x L n t r V 2 h S Q m x v Y 2 s x L D M y f S Z x d W 9 0 O y w m c X V v d D t T Z W N 0 a W 9 u M S 9 F c 2 t S Y X R l T W F 0 c m l 4 U k Q v Q X V 0 b 1 J l b W 9 2 Z W R D b 2 x 1 b W 5 z M S 5 7 a 1 d o U k J s b 2 N r M i w z M 3 0 m c X V v d D s s J n F 1 b 3 Q 7 U 2 V j d G l v b j E v R X N r U m F 0 Z U 1 h d H J p e F J E L 0 F 1 d G 9 S Z W 1 v d m V k Q 2 9 s d W 1 u c z E u e 2 t X a F J C b G 9 j a z M s M z R 9 J n F 1 b 3 Q 7 L C Z x d W 9 0 O 1 N l Y 3 R p b 2 4 x L 0 V z a 1 J h d G V N Y X R y a X h S R C 9 B d X R v U m V t b 3 Z l Z E N v b H V t b n M x L n t r V 2 h S Q m x v Y 2 s 0 L D M 1 f S Z x d W 9 0 O y w m c X V v d D t T Z W N 0 a W 9 u M S 9 F c 2 t S Y X R l T W F 0 c m l 4 U k Q v Q X V 0 b 1 J l b W 9 2 Z W R D b 2 x 1 b W 5 z M S 5 7 R W 5 2 T G V 2 e S B K d W w t T W F y L D M 2 f S Z x d W 9 0 O y w m c X V v d D t T Z W N 0 a W 9 u M S 9 F c 2 t S Y X R l T W F 0 c m l 4 U k Q v Q X V 0 b 1 J l b W 9 2 Z W R D b 2 x 1 b W 5 z M S 5 7 U 3 V i U n V y Y W x O Z X R 3 b 3 J r L D M 3 f S Z x d W 9 0 O y w m c X V v d D t T Z W N 0 a W 9 u M S 9 F c 2 t S Y X R l T W F 0 c m l 4 U k Q v Q X V 0 b 1 J l b W 9 2 Z W R D b 2 x 1 b W 5 z M S 5 7 U 3 V i V X J i T G 9 3 V m 9 s d C w z O H 0 m c X V v d D s s J n F 1 b 3 Q 7 U 2 V j d G l v b j E v R X N r U m F 0 Z U 1 h d H J p e F J E L 0 F 1 d G 9 S Z W 1 v d m V k Q 2 9 s d W 1 u c z E u e 1 N 1 Y k V s Z W N O Z X R 3 b 3 J r L D M 5 f S Z x d W 9 0 O y w m c X V v d D t T Z W N 0 a W 9 u M S 9 F c 2 t S Y X R l T W F 0 c m l 4 U k Q v Q X V 0 b 1 J l b W 9 2 Z W R D b 2 x 1 b W 5 z M S 5 7 U 3 V i Q W Z m b 3 J k L D Q w f S Z x d W 9 0 O y w m c X V v d D t T Z W N 0 a W 9 u M S 9 F c 2 t S Y X R l T W F 0 c m l 4 U k Q v Q X V 0 b 1 J l b W 9 2 Z W R D b 2 x 1 b W 5 z M S 5 7 R X h j Z X N z I E 5 D Q y w 0 M X 0 m c X V v d D s s J n F 1 b 3 Q 7 U 2 V j d G l v b j E v R X N r U m F 0 Z U 1 h d H J p e F J E L 0 F 1 d G 9 S Z W 1 v d m V k Q 2 9 s d W 1 u c z E u e 0 5 E Q y B j L 2 t X a C w 0 M n 0 m c X V v d D s s J n F 1 b 3 Q 7 U 2 V j d G l v b j E v R X N r U m F 0 Z U 1 h d H J p e F J E L 0 F 1 d G 9 S Z W 1 v d m V k Q 2 9 s d W 1 u c z E u e 0 J s Y W 5 r L D Q z f S Z x d W 9 0 O y w m c X V v d D t T Z W N 0 a W 9 u M S 9 F c 2 t S Y X R l T W F 0 c m l 4 U k Q v Q X V 0 b 1 J l b W 9 2 Z W R D b 2 x 1 b W 5 z M S 5 7 U 2 V y d m l j Z S B j L 2 t X a C w 0 N H 0 m c X V v d D s s J n F 1 b 3 Q 7 U 2 V j d G l v b j E v R X N r U m F 0 Z U 1 h d H J p e F J E L 0 F 1 d G 9 S Z W 1 v d m V k Q 2 9 s d W 1 u c z E u e 0 1 h a W 5 0 I G N o Y X J n Z S w 0 N X 0 m c X V v d D s s J n F 1 b 3 Q 7 U 2 V j d G l v b j E v R X N r U m F 0 Z U 1 h d H J p e F J E L 0 F 1 d G 9 S Z W 1 v d m V k Q 2 9 s d W 1 u c z E u e 0 V u Z X J n e S B j a G F y Z 2 V c b l I v M T A w V y 9 t d G g s N D Z 9 J n F 1 b 3 Q 7 L C Z x d W 9 0 O 1 N l Y 3 R p b 2 4 x L 0 V z a 1 J h d G V N Y X R y a X h S R C 9 B d X R v U m V t b 3 Z l Z E N v b H V t b n M x L n t M b 3 N z I G Z h Y 3 R v c n M s N D d 9 J n F 1 b 3 Q 7 L C Z x d W 9 0 O 1 N l Y 3 R p b 2 4 x L 0 V z a 1 J h d G V N Y X R y a X h S R C 9 B d X R v U m V t b 3 Z l Z E N v b H V t b n M x L n t U e C B O Q 0 M g Z m 9 y I E d l b m V y Y X R v c n M s N D h 9 J n F 1 b 3 Q 7 L C Z x d W 9 0 O 1 N l Y 3 R p b 2 4 x L 0 V z a 1 J h d G V N Y X R y a X h S R C 9 B d X R v U m V t b 3 Z l Z E N v b H V t b n M x L n t H Z W 4 g R H g g T m V 0 d y w 0 O X 0 m c X V v d D s s J n F 1 b 3 Q 7 U 2 V j d G l v b j E v R X N r U m F 0 Z U 1 h d H J p e F J E L 0 F 1 d G 9 S Z W 1 v d m V k Q 2 9 s d W 1 u c z E u e 0 d l b i B U e C B S Z W x p Y W I s N T B 9 J n F 1 b 3 Q 7 L C Z x d W 9 0 O 1 N l Y 3 R p b 2 4 x L 0 V z a 1 J h d G V N Y X R y a X h S R C 9 B d X R v U m V t b 3 Z l Z E N v b H V t b n M x L n t N d W 5 p Y y w 1 M X 0 m c X V v d D t d L C Z x d W 9 0 O 0 N v b H V t b k N v d W 5 0 J n F 1 b 3 Q 7 O j U y L C Z x d W 9 0 O 0 t l e U N v b H V t b k 5 h b W V z J n F 1 b 3 Q 7 O l t d L C Z x d W 9 0 O 0 N v b H V t b k l k Z W 5 0 a X R p Z X M m c X V v d D s 6 W y Z x d W 9 0 O 1 N l Y 3 R p b 2 4 x L 0 V z a 1 J h d G V N Y X R y a X h S R C 9 B d X R v U m V t b 3 Z l Z E N v b H V t b n M x L n t U Y X J D b 2 R l L D B 9 J n F 1 b 3 Q 7 L C Z x d W 9 0 O 1 N l Y 3 R p b 2 4 x L 0 V z a 1 J h d G V N Y X R y a X h S R C 9 B d X R v U m V t b 3 Z l Z E N v b H V t b n M x L n t T d W I g V G F y a W Z m L D F 9 J n F 1 b 3 Q 7 L C Z x d W 9 0 O 1 N l Y 3 R p b 2 4 x L 0 V z a 1 J h d G V N Y X R y a X h S R C 9 B d X R v U m V t b 3 Z l Z E N v b H V t b n M x L n t U e i w y f S Z x d W 9 0 O y w m c X V v d D t T Z W N 0 a W 9 u M S 9 F c 2 t S Y X R l T W F 0 c m l 4 U k Q v Q X V 0 b 1 J l b W 9 2 Z W R D b 2 x 1 b W 5 z M S 5 7 V n o s M 3 0 m c X V v d D s s J n F 1 b 3 Q 7 U 2 V j d G l v b j E v R X N r U m F 0 Z U 1 h d H J p e F J E L 0 F 1 d G 9 S Z W 1 v d m V k Q 2 9 s d W 1 u c z E u e 0 F k b W l u U y w 0 f S Z x d W 9 0 O y w m c X V v d D t T Z W N 0 a W 9 u M S 9 F c 2 t S Y X R l T W F 0 c m l 4 U k Q v Q X V 0 b 1 J l b W 9 2 Z W R D b 2 x 1 b W 5 z M S 5 7 Q W R t a W 5 N L D V 9 J n F 1 b 3 Q 7 L C Z x d W 9 0 O 1 N l Y 3 R p b 2 4 x L 0 V z a 1 J h d G V N Y X R y a X h S R C 9 B d X R v U m V t b 3 Z l Z E N v b H V t b n M x L n t B Z G 1 p b k w s N n 0 m c X V v d D s s J n F 1 b 3 Q 7 U 2 V j d G l v b j E v R X N r U m F 0 Z U 1 h d H J p e F J E L 0 F 1 d G 9 S Z W 1 v d m V k Q 2 9 s d W 1 u c z E u e 0 F k b W l u V k w s N 3 0 m c X V v d D s s J n F 1 b 3 Q 7 U 2 V j d G l v b j E v R X N r U m F 0 Z U 1 h d H J p e F J E L 0 F 1 d G 9 S Z W 1 v d m V k Q 2 9 s d W 1 u c z E u e 0 F k b W l u S y w 4 f S Z x d W 9 0 O y w m c X V v d D t T Z W N 0 a W 9 u M S 9 F c 2 t S Y X R l T W F 0 c m l 4 U k Q v Q X V 0 b 1 J l b W 9 2 Z W R D b 2 x 1 b W 5 z M S 5 7 U 2 V y d m l j Z V M s O X 0 m c X V v d D s s J n F 1 b 3 Q 7 U 2 V j d G l v b j E v R X N r U m F 0 Z U 1 h d H J p e F J E L 0 F 1 d G 9 S Z W 1 v d m V k Q 2 9 s d W 1 u c z E u e 1 N l c n Z p Y 2 V N L D E w f S Z x d W 9 0 O y w m c X V v d D t T Z W N 0 a W 9 u M S 9 F c 2 t S Y X R l T W F 0 c m l 4 U k Q v Q X V 0 b 1 J l b W 9 2 Z W R D b 2 x 1 b W 5 z M S 5 7 U 2 V y d m l j Z U w s M T F 9 J n F 1 b 3 Q 7 L C Z x d W 9 0 O 1 N l Y 3 R p b 2 4 x L 0 V z a 1 J h d G V N Y X R y a X h S R C 9 B d X R v U m V t b 3 Z l Z E N v b H V t b n M x L n t T Z X J 2 a W N l V k w s M T J 9 J n F 1 b 3 Q 7 L C Z x d W 9 0 O 1 N l Y 3 R p b 2 4 x L 0 V z a 1 J h d G V N Y X R y a X h S R C 9 B d X R v U m V t b 3 Z l Z E N v b H V t b n M x L n t T Z X J 2 a W N l S y w x M 3 0 m c X V v d D s s J n F 1 b 3 Q 7 U 2 V j d G l v b j E v R X N r U m F 0 Z U 1 h d H J p e F J E L 0 F 1 d G 9 S Z W 1 v d m V k Q 2 9 s d W 1 u c z E u e 2 t X a E h Q L D E 0 f S Z x d W 9 0 O y w m c X V v d D t T Z W N 0 a W 9 u M S 9 F c 2 t S Y X R l T W F 0 c m l 4 U k Q v Q X V 0 b 1 J l b W 9 2 Z W R D b 2 x 1 b W 5 z M S 5 7 a 1 d o S F M s M T V 9 J n F 1 b 3 Q 7 L C Z x d W 9 0 O 1 N l Y 3 R p b 2 4 x L 0 V z a 1 J h d G V N Y X R y a X h S R C 9 B d X R v U m V t b 3 Z l Z E N v b H V t b n M x L n t r V 2 h I T y w x N n 0 m c X V v d D s s J n F 1 b 3 Q 7 U 2 V j d G l v b j E v R X N r U m F 0 Z U 1 h d H J p e F J E L 0 F 1 d G 9 S Z W 1 v d m V k Q 2 9 s d W 1 u c z E u e 2 t X a E x Q L D E 3 f S Z x d W 9 0 O y w m c X V v d D t T Z W N 0 a W 9 u M S 9 F c 2 t S Y X R l T W F 0 c m l 4 U k Q v Q X V 0 b 1 J l b W 9 2 Z W R D b 2 x 1 b W 5 z M S 5 7 a 1 d o T F M s M T h 9 J n F 1 b 3 Q 7 L C Z x d W 9 0 O 1 N l Y 3 R p b 2 4 x L 0 V z a 1 J h d G V N Y X R y a X h S R C 9 B d X R v U m V t b 3 Z l Z E N v b H V t b n M x L n t r V 2 h M T y w x O X 0 m c X V v d D s s J n F 1 b 3 Q 7 U 2 V j d G l v b j E v R X N r U m F 0 Z U 1 h d H J p e F J E L 0 F 1 d G 9 S Z W 1 v d m V k Q 2 9 s d W 1 u c z E u e 2 t 2 Y X J o L D I w f S Z x d W 9 0 O y w m c X V v d D t T Z W N 0 a W 9 u M S 9 F c 2 t S Y X R l T W F 0 c m l 4 U k Q v Q X V 0 b 1 J l b W 9 2 Z W R D b 2 x 1 b W 5 z M S 5 7 R V J T L D I x f S Z x d W 9 0 O y w m c X V v d D t T Z W N 0 a W 9 u M S 9 F c 2 t S Y X R l T W F 0 c m l 4 U k Q v Q X V 0 b 1 J l b W 9 2 Z W R D b 2 x 1 b W 5 z M S 5 7 R W 5 2 a X J v I E x l d n k s M j J 9 J n F 1 b 3 Q 7 L C Z x d W 9 0 O 1 N l Y 3 R p b 2 4 x L 0 V z a 1 J h d G V N Y X R y a X h S R C 9 B d X R v U m V t b 3 Z l Z E N v b H V t b n M x L n t S Z W x p Y W J p b G l 0 e S w y M 3 0 m c X V v d D s s J n F 1 b 3 Q 7 U 2 V j d G l v b j E v R X N r U m F 0 Z U 1 h d H J p e F J E L 0 F 1 d G 9 S Z W 1 v d m V k Q 2 9 s d W 1 u c z E u e 1 R 4 I E 5 D Q y w y N H 0 m c X V v d D s s J n F 1 b 3 Q 7 U 2 V j d G l v b j E v R X N r U m F 0 Z U 1 h d H J p e F J E L 0 F 1 d G 9 S Z W 1 v d m V k Q 2 9 s d W 1 u c z E u e 0 R 4 I E 5 D Q y w y N X 0 m c X V v d D s s J n F 1 b 3 Q 7 U 2 V j d G l v b j E v R X N r U m F 0 Z U 1 h d H J p e F J E L 0 F 1 d G 9 S Z W 1 v d m V k Q 2 9 s d W 1 u c z E u e 0 R 4 I E 5 E Q y w y N n 0 m c X V v d D s s J n F 1 b 3 Q 7 U 2 V j d G l v b j E v R X N r U m F 0 Z U 1 h d H J p e F J E L 0 F 1 d G 9 S Z W 1 v d m V k Q 2 9 s d W 1 u c z E u e 0 R 4 I E 5 D Q y B S d X I s M j d 9 J n F 1 b 3 Q 7 L C Z x d W 9 0 O 1 N l Y 3 R p b 2 4 x L 0 V z a 1 J h d G V N Y X R y a X h S R C 9 B d X R v U m V t b 3 Z l Z E N v b H V t b n M x L n t O Q 0 M g U E 9 E L D I 4 f S Z x d W 9 0 O y w m c X V v d D t T Z W N 0 a W 9 u M S 9 F c 2 t S Y X R l T W F 0 c m l 4 U k Q v Q X V 0 b 1 J l b W 9 2 Z W R D b 2 x 1 b W 5 z M S 5 7 R U R D I E g s M j l 9 J n F 1 b 3 Q 7 L C Z x d W 9 0 O 1 N l Y 3 R p b 2 4 x L 0 V z a 1 J h d G V N Y X R y a X h S R C 9 B d X R v U m V t b 3 Z l Z E N v b H V t b n M x L n t F R E M g T C w z M H 0 m c X V v d D s s J n F 1 b 3 Q 7 U 2 V j d G l v b j E v R X N r U m F 0 Z U 1 h d H J p e F J E L 0 F 1 d G 9 S Z W 1 v d m V k Q 2 9 s d W 1 u c z E u e 0 R h e X M s M z F 9 J n F 1 b 3 Q 7 L C Z x d W 9 0 O 1 N l Y 3 R p b 2 4 x L 0 V z a 1 J h d G V N Y X R y a X h S R C 9 B d X R v U m V t b 3 Z l Z E N v b H V t b n M x L n t r V 2 h S Q m x v Y 2 s x L D M y f S Z x d W 9 0 O y w m c X V v d D t T Z W N 0 a W 9 u M S 9 F c 2 t S Y X R l T W F 0 c m l 4 U k Q v Q X V 0 b 1 J l b W 9 2 Z W R D b 2 x 1 b W 5 z M S 5 7 a 1 d o U k J s b 2 N r M i w z M 3 0 m c X V v d D s s J n F 1 b 3 Q 7 U 2 V j d G l v b j E v R X N r U m F 0 Z U 1 h d H J p e F J E L 0 F 1 d G 9 S Z W 1 v d m V k Q 2 9 s d W 1 u c z E u e 2 t X a F J C b G 9 j a z M s M z R 9 J n F 1 b 3 Q 7 L C Z x d W 9 0 O 1 N l Y 3 R p b 2 4 x L 0 V z a 1 J h d G V N Y X R y a X h S R C 9 B d X R v U m V t b 3 Z l Z E N v b H V t b n M x L n t r V 2 h S Q m x v Y 2 s 0 L D M 1 f S Z x d W 9 0 O y w m c X V v d D t T Z W N 0 a W 9 u M S 9 F c 2 t S Y X R l T W F 0 c m l 4 U k Q v Q X V 0 b 1 J l b W 9 2 Z W R D b 2 x 1 b W 5 z M S 5 7 R W 5 2 T G V 2 e S B K d W w t T W F y L D M 2 f S Z x d W 9 0 O y w m c X V v d D t T Z W N 0 a W 9 u M S 9 F c 2 t S Y X R l T W F 0 c m l 4 U k Q v Q X V 0 b 1 J l b W 9 2 Z W R D b 2 x 1 b W 5 z M S 5 7 U 3 V i U n V y Y W x O Z X R 3 b 3 J r L D M 3 f S Z x d W 9 0 O y w m c X V v d D t T Z W N 0 a W 9 u M S 9 F c 2 t S Y X R l T W F 0 c m l 4 U k Q v Q X V 0 b 1 J l b W 9 2 Z W R D b 2 x 1 b W 5 z M S 5 7 U 3 V i V X J i T G 9 3 V m 9 s d C w z O H 0 m c X V v d D s s J n F 1 b 3 Q 7 U 2 V j d G l v b j E v R X N r U m F 0 Z U 1 h d H J p e F J E L 0 F 1 d G 9 S Z W 1 v d m V k Q 2 9 s d W 1 u c z E u e 1 N 1 Y k V s Z W N O Z X R 3 b 3 J r L D M 5 f S Z x d W 9 0 O y w m c X V v d D t T Z W N 0 a W 9 u M S 9 F c 2 t S Y X R l T W F 0 c m l 4 U k Q v Q X V 0 b 1 J l b W 9 2 Z W R D b 2 x 1 b W 5 z M S 5 7 U 3 V i Q W Z m b 3 J k L D Q w f S Z x d W 9 0 O y w m c X V v d D t T Z W N 0 a W 9 u M S 9 F c 2 t S Y X R l T W F 0 c m l 4 U k Q v Q X V 0 b 1 J l b W 9 2 Z W R D b 2 x 1 b W 5 z M S 5 7 R X h j Z X N z I E 5 D Q y w 0 M X 0 m c X V v d D s s J n F 1 b 3 Q 7 U 2 V j d G l v b j E v R X N r U m F 0 Z U 1 h d H J p e F J E L 0 F 1 d G 9 S Z W 1 v d m V k Q 2 9 s d W 1 u c z E u e 0 5 E Q y B j L 2 t X a C w 0 M n 0 m c X V v d D s s J n F 1 b 3 Q 7 U 2 V j d G l v b j E v R X N r U m F 0 Z U 1 h d H J p e F J E L 0 F 1 d G 9 S Z W 1 v d m V k Q 2 9 s d W 1 u c z E u e 0 J s Y W 5 r L D Q z f S Z x d W 9 0 O y w m c X V v d D t T Z W N 0 a W 9 u M S 9 F c 2 t S Y X R l T W F 0 c m l 4 U k Q v Q X V 0 b 1 J l b W 9 2 Z W R D b 2 x 1 b W 5 z M S 5 7 U 2 V y d m l j Z S B j L 2 t X a C w 0 N H 0 m c X V v d D s s J n F 1 b 3 Q 7 U 2 V j d G l v b j E v R X N r U m F 0 Z U 1 h d H J p e F J E L 0 F 1 d G 9 S Z W 1 v d m V k Q 2 9 s d W 1 u c z E u e 0 1 h a W 5 0 I G N o Y X J n Z S w 0 N X 0 m c X V v d D s s J n F 1 b 3 Q 7 U 2 V j d G l v b j E v R X N r U m F 0 Z U 1 h d H J p e F J E L 0 F 1 d G 9 S Z W 1 v d m V k Q 2 9 s d W 1 u c z E u e 0 V u Z X J n e S B j a G F y Z 2 V c b l I v M T A w V y 9 t d G g s N D Z 9 J n F 1 b 3 Q 7 L C Z x d W 9 0 O 1 N l Y 3 R p b 2 4 x L 0 V z a 1 J h d G V N Y X R y a X h S R C 9 B d X R v U m V t b 3 Z l Z E N v b H V t b n M x L n t M b 3 N z I G Z h Y 3 R v c n M s N D d 9 J n F 1 b 3 Q 7 L C Z x d W 9 0 O 1 N l Y 3 R p b 2 4 x L 0 V z a 1 J h d G V N Y X R y a X h S R C 9 B d X R v U m V t b 3 Z l Z E N v b H V t b n M x L n t U e C B O Q 0 M g Z m 9 y I E d l b m V y Y X R v c n M s N D h 9 J n F 1 b 3 Q 7 L C Z x d W 9 0 O 1 N l Y 3 R p b 2 4 x L 0 V z a 1 J h d G V N Y X R y a X h S R C 9 B d X R v U m V t b 3 Z l Z E N v b H V t b n M x L n t H Z W 4 g R H g g T m V 0 d y w 0 O X 0 m c X V v d D s s J n F 1 b 3 Q 7 U 2 V j d G l v b j E v R X N r U m F 0 Z U 1 h d H J p e F J E L 0 F 1 d G 9 S Z W 1 v d m V k Q 2 9 s d W 1 u c z E u e 0 d l b i B U e C B S Z W x p Y W I s N T B 9 J n F 1 b 3 Q 7 L C Z x d W 9 0 O 1 N l Y 3 R p b 2 4 x L 0 V z a 1 J h d G V N Y X R y a X h S R C 9 B d X R v U m V t b 3 Z l Z E N v b H V t b n M x L n t N d W 5 p Y y w 1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V z a 1 J h d G V N Y X R y a X h S R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c 2 t S Y X R l T W F 0 c m l 4 U k Q v R X N r U m F 0 Z U 1 h d H J p e F J E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X N r U m F 0 Z U 1 h d H J p e F J E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z a 1 J h d G V N Y X R y a X h S R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z a 1 J h d G V N Y X R y a X h S R C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h d G V N Y X R y a X g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U X V l c n l J R C I g V m F s d W U 9 I n N i N W M x Y T d m M S 0 x M z Z h L T R j M D M t Y T I 2 N i 0 y N z Y 5 M j g 3 Y z V k Y j Q i I C 8 + P E V u d H J 5 I F R 5 c G U 9 I k Z p b G x M Y X N 0 V X B k Y X R l Z C I g V m F s d W U 9 I m Q y M D I 1 L T A z L T A 0 V D A 1 O j Q 5 O j I 0 L j g x O D E y M z h a I i A v P j x F b n R y e S B U e X B l P S J G a W x s Q 2 9 s d W 1 u V H l w Z X M i I F Z h b H V l P S J z Q m d Z R k J R V U Z C U V V G Q l F N R k J R V U Z C U V V G Q l F V R k J R V U Z B d 0 1 G Q X d V R E J R T U R B d 1 V E Q l F V R E F B Q U F B Q U F G Q U F B R k J R Q U F B Q T 0 9 I i A v P j x F b n R y e S B U e X B l P S J G a W x s Q 2 9 1 b n Q i I F Z h b H V l P S J s M T I w M C I g L z 4 8 R W 5 0 c n k g V H l w Z T 0 i R m l s b E N v b H V t b k 5 h b W V z I i B W Y W x 1 Z T 0 i c 1 s m c X V v d D t U Y X J D b 2 R l J n F 1 b 3 Q 7 L C Z x d W 9 0 O 1 N 1 Y i B U Y X J p Z m Y m c X V v d D s s J n F 1 b 3 Q 7 a 1 d o S F A m c X V v d D s s J n F 1 b 3 Q 7 a 1 d o S F M m c X V v d D s s J n F 1 b 3 Q 7 a 1 d o S E 8 m c X V v d D s s J n F 1 b 3 Q 7 a 1 d o T F A m c X V v d D s s J n F 1 b 3 Q 7 a 1 d o T F M m c X V v d D s s J n F 1 b 3 Q 7 a 1 d o T E 8 m c X V v d D s s J n F 1 b 3 Q 7 a 3 Z h c m g m c X V v d D s s J n F 1 b 3 Q 7 R V J T J n F 1 b 3 Q 7 L C Z x d W 9 0 O 0 V u d m l y b y B M Z X Z 5 J n F 1 b 3 Q 7 L C Z x d W 9 0 O 1 J l b G l h Y m l s a X R 5 J n F 1 b 3 Q 7 L C Z x d W 9 0 O 1 R 4 I E 5 D Q y Z x d W 9 0 O y w m c X V v d D t E e C B O Q 0 M m c X V v d D s s J n F 1 b 3 Q 7 R H g g T k R D J n F 1 b 3 Q 7 L C Z x d W 9 0 O 0 R 4 I E 5 D Q y B S d X I m c X V v d D s s J n F 1 b 3 Q 7 T k N D I F B P R C Z x d W 9 0 O y w m c X V v d D t F R E M g S C Z x d W 9 0 O y w m c X V v d D t F R E M g T C Z x d W 9 0 O y w m c X V v d D t E Y X l z J n F 1 b 3 Q 7 L C Z x d W 9 0 O 2 t X a F J C b G 9 j a z E m c X V v d D s s J n F 1 b 3 Q 7 a 1 d o U k J s b 2 N r M i Z x d W 9 0 O y w m c X V v d D t r V 2 h S Q m x v Y 2 s z J n F 1 b 3 Q 7 L C Z x d W 9 0 O 2 t X a F J C b G 9 j a z Q m c X V v d D s s J n F 1 b 3 Q 7 R W 5 2 T G V 2 e S B K d W w t T W F y J n F 1 b 3 Q 7 L C Z x d W 9 0 O 1 N 1 Y l J 1 c m F s T m V 0 d 2 9 y a y Z x d W 9 0 O y w m c X V v d D t T d W J V c m J M b 3 d W b 2 x 0 J n F 1 b 3 Q 7 L C Z x d W 9 0 O 1 N 1 Y k V s Z W N O Z X R 3 b 3 J r J n F 1 b 3 Q 7 L C Z x d W 9 0 O 1 N 1 Y k F m Z m 9 y Z C Z x d W 9 0 O y w m c X V v d D t F e G N l c 3 M g T k N D J n F 1 b 3 Q 7 L C Z x d W 9 0 O 0 5 E Q y B j L 2 t X a C Z x d W 9 0 O y w m c X V v d D t C b G F u a y Z x d W 9 0 O y w m c X V v d D t T Z X J 2 a W N l I G M v a 1 d o J n F 1 b 3 Q 7 L C Z x d W 9 0 O 0 1 h a W 5 0 I G N o Y X J n Z S Z x d W 9 0 O y w m c X V v d D t F b m V y Z 3 k g Y 2 h h c m d l X G 5 S L z E w M F c v b X R o J n F 1 b 3 Q 7 L C Z x d W 9 0 O 0 x v c 3 M g Z m F j d G 9 y c y Z x d W 9 0 O y w m c X V v d D t U e C B O Q 0 M g Z m 9 y I E d l b m V y Y X R v c n M m c X V v d D s s J n F 1 b 3 Q 7 R 2 V u I E R 4 I E 5 l d H c m c X V v d D s s J n F 1 b 3 Q 7 R 2 V u I F R 4 I F J l b G l h Y i Z x d W 9 0 O y w m c X V v d D t H Q 0 M m c X V v d D s s J n F 1 b 3 Q 7 T G V n Y W N 5 I E N o Y X J n Z S Z x d W 9 0 O y w m c X V v d D t D b 2 x 1 b W 4 1 N C Z x d W 9 0 O y w m c X V v d D t D b 2 x 1 b W 4 1 N S Z x d W 9 0 O y w m c X V v d D t N d W 5 p Y y Z x d W 9 0 O y w m c X V v d D t E e C B O Q U M g U n V y J n F 1 b 3 Q 7 L C Z x d W 9 0 O 0 x l Z 2 F j e S B j a G F y Z 2 U m c X V v d D s s J n F 1 b 3 Q 7 T 3 J p Z 2 l u Y W w g V G F y a W Z m J n F 1 b 3 Q 7 L C Z x d W 9 0 O 0 F k b W l u I E N o Y X J n Z S Z x d W 9 0 O y w m c X V v d D t T Z X J 2 a W N l I E N o Y X J n Z S Z x d W 9 0 O y w m c X V v d D t W e i Z x d W 9 0 O y w m c X V v d D t U e i Z x d W 9 0 O y w m c X V v d D t D d X N 0 b 2 1 l c i B D Y X R l Z 2 9 y e S Z x d W 9 0 O 1 0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h d G V N Y X R y a X g v Q X V 0 b 1 J l b W 9 2 Z W R D b 2 x 1 b W 5 z M S 5 7 V G F y Q 2 9 k Z S w w f S Z x d W 9 0 O y w m c X V v d D t T Z W N 0 a W 9 u M S 9 S Y X R l T W F 0 c m l 4 L 0 F 1 d G 9 S Z W 1 v d m V k Q 2 9 s d W 1 u c z E u e 1 N 1 Y i B U Y X J p Z m Y s M X 0 m c X V v d D s s J n F 1 b 3 Q 7 U 2 V j d G l v b j E v U m F 0 Z U 1 h d H J p e C 9 B d X R v U m V t b 3 Z l Z E N v b H V t b n M x L n t r V 2 h I U C w y f S Z x d W 9 0 O y w m c X V v d D t T Z W N 0 a W 9 u M S 9 S Y X R l T W F 0 c m l 4 L 0 F 1 d G 9 S Z W 1 v d m V k Q 2 9 s d W 1 u c z E u e 2 t X a E h T L D N 9 J n F 1 b 3 Q 7 L C Z x d W 9 0 O 1 N l Y 3 R p b 2 4 x L 1 J h d G V N Y X R y a X g v Q X V 0 b 1 J l b W 9 2 Z W R D b 2 x 1 b W 5 z M S 5 7 a 1 d o S E 8 s N H 0 m c X V v d D s s J n F 1 b 3 Q 7 U 2 V j d G l v b j E v U m F 0 Z U 1 h d H J p e C 9 B d X R v U m V t b 3 Z l Z E N v b H V t b n M x L n t r V 2 h M U C w 1 f S Z x d W 9 0 O y w m c X V v d D t T Z W N 0 a W 9 u M S 9 S Y X R l T W F 0 c m l 4 L 0 F 1 d G 9 S Z W 1 v d m V k Q 2 9 s d W 1 u c z E u e 2 t X a E x T L D Z 9 J n F 1 b 3 Q 7 L C Z x d W 9 0 O 1 N l Y 3 R p b 2 4 x L 1 J h d G V N Y X R y a X g v Q X V 0 b 1 J l b W 9 2 Z W R D b 2 x 1 b W 5 z M S 5 7 a 1 d o T E 8 s N 3 0 m c X V v d D s s J n F 1 b 3 Q 7 U 2 V j d G l v b j E v U m F 0 Z U 1 h d H J p e C 9 B d X R v U m V t b 3 Z l Z E N v b H V t b n M x L n t r d m F y a C w 4 f S Z x d W 9 0 O y w m c X V v d D t T Z W N 0 a W 9 u M S 9 S Y X R l T W F 0 c m l 4 L 0 F 1 d G 9 S Z W 1 v d m V k Q 2 9 s d W 1 u c z E u e 0 V S U y w 5 f S Z x d W 9 0 O y w m c X V v d D t T Z W N 0 a W 9 u M S 9 S Y X R l T W F 0 c m l 4 L 0 F 1 d G 9 S Z W 1 v d m V k Q 2 9 s d W 1 u c z E u e 0 V u d m l y b y B M Z X Z 5 L D E w f S Z x d W 9 0 O y w m c X V v d D t T Z W N 0 a W 9 u M S 9 S Y X R l T W F 0 c m l 4 L 0 F 1 d G 9 S Z W 1 v d m V k Q 2 9 s d W 1 u c z E u e 1 J l b G l h Y m l s a X R 5 L D E x f S Z x d W 9 0 O y w m c X V v d D t T Z W N 0 a W 9 u M S 9 S Y X R l T W F 0 c m l 4 L 0 F 1 d G 9 S Z W 1 v d m V k Q 2 9 s d W 1 u c z E u e 1 R 4 I E 5 D Q y w x M n 0 m c X V v d D s s J n F 1 b 3 Q 7 U 2 V j d G l v b j E v U m F 0 Z U 1 h d H J p e C 9 B d X R v U m V t b 3 Z l Z E N v b H V t b n M x L n t E e C B O Q 0 M s M T N 9 J n F 1 b 3 Q 7 L C Z x d W 9 0 O 1 N l Y 3 R p b 2 4 x L 1 J h d G V N Y X R y a X g v Q X V 0 b 1 J l b W 9 2 Z W R D b 2 x 1 b W 5 z M S 5 7 R H g g T k R D L D E 0 f S Z x d W 9 0 O y w m c X V v d D t T Z W N 0 a W 9 u M S 9 S Y X R l T W F 0 c m l 4 L 0 F 1 d G 9 S Z W 1 v d m V k Q 2 9 s d W 1 u c z E u e 0 R 4 I E 5 D Q y B S d X I s M T V 9 J n F 1 b 3 Q 7 L C Z x d W 9 0 O 1 N l Y 3 R p b 2 4 x L 1 J h d G V N Y X R y a X g v Q X V 0 b 1 J l b W 9 2 Z W R D b 2 x 1 b W 5 z M S 5 7 T k N D I F B P R C w x N n 0 m c X V v d D s s J n F 1 b 3 Q 7 U 2 V j d G l v b j E v U m F 0 Z U 1 h d H J p e C 9 B d X R v U m V t b 3 Z l Z E N v b H V t b n M x L n t F R E M g S C w x N 3 0 m c X V v d D s s J n F 1 b 3 Q 7 U 2 V j d G l v b j E v U m F 0 Z U 1 h d H J p e C 9 B d X R v U m V t b 3 Z l Z E N v b H V t b n M x L n t F R E M g T C w x O H 0 m c X V v d D s s J n F 1 b 3 Q 7 U 2 V j d G l v b j E v U m F 0 Z U 1 h d H J p e C 9 B d X R v U m V t b 3 Z l Z E N v b H V t b n M x L n t E Y X l z L D E 5 f S Z x d W 9 0 O y w m c X V v d D t T Z W N 0 a W 9 u M S 9 S Y X R l T W F 0 c m l 4 L 0 F 1 d G 9 S Z W 1 v d m V k Q 2 9 s d W 1 u c z E u e 2 t X a F J C b G 9 j a z E s M j B 9 J n F 1 b 3 Q 7 L C Z x d W 9 0 O 1 N l Y 3 R p b 2 4 x L 1 J h d G V N Y X R y a X g v Q X V 0 b 1 J l b W 9 2 Z W R D b 2 x 1 b W 5 z M S 5 7 a 1 d o U k J s b 2 N r M i w y M X 0 m c X V v d D s s J n F 1 b 3 Q 7 U 2 V j d G l v b j E v U m F 0 Z U 1 h d H J p e C 9 B d X R v U m V t b 3 Z l Z E N v b H V t b n M x L n t r V 2 h S Q m x v Y 2 s z L D I y f S Z x d W 9 0 O y w m c X V v d D t T Z W N 0 a W 9 u M S 9 S Y X R l T W F 0 c m l 4 L 0 F 1 d G 9 S Z W 1 v d m V k Q 2 9 s d W 1 u c z E u e 2 t X a F J C b G 9 j a z Q s M j N 9 J n F 1 b 3 Q 7 L C Z x d W 9 0 O 1 N l Y 3 R p b 2 4 x L 1 J h d G V N Y X R y a X g v Q X V 0 b 1 J l b W 9 2 Z W R D b 2 x 1 b W 5 z M S 5 7 R W 5 2 T G V 2 e S B K d W w t T W F y L D I 0 f S Z x d W 9 0 O y w m c X V v d D t T Z W N 0 a W 9 u M S 9 S Y X R l T W F 0 c m l 4 L 0 F 1 d G 9 S Z W 1 v d m V k Q 2 9 s d W 1 u c z E u e 1 N 1 Y l J 1 c m F s T m V 0 d 2 9 y a y w y N X 0 m c X V v d D s s J n F 1 b 3 Q 7 U 2 V j d G l v b j E v U m F 0 Z U 1 h d H J p e C 9 B d X R v U m V t b 3 Z l Z E N v b H V t b n M x L n t T d W J V c m J M b 3 d W b 2 x 0 L D I 2 f S Z x d W 9 0 O y w m c X V v d D t T Z W N 0 a W 9 u M S 9 S Y X R l T W F 0 c m l 4 L 0 F 1 d G 9 S Z W 1 v d m V k Q 2 9 s d W 1 u c z E u e 1 N 1 Y k V s Z W N O Z X R 3 b 3 J r L D I 3 f S Z x d W 9 0 O y w m c X V v d D t T Z W N 0 a W 9 u M S 9 S Y X R l T W F 0 c m l 4 L 0 F 1 d G 9 S Z W 1 v d m V k Q 2 9 s d W 1 u c z E u e 1 N 1 Y k F m Z m 9 y Z C w y O H 0 m c X V v d D s s J n F 1 b 3 Q 7 U 2 V j d G l v b j E v U m F 0 Z U 1 h d H J p e C 9 B d X R v U m V t b 3 Z l Z E N v b H V t b n M x L n t F e G N l c 3 M g T k N D L D I 5 f S Z x d W 9 0 O y w m c X V v d D t T Z W N 0 a W 9 u M S 9 S Y X R l T W F 0 c m l 4 L 0 F 1 d G 9 S Z W 1 v d m V k Q 2 9 s d W 1 u c z E u e 0 5 E Q y B j L 2 t X a C w z M H 0 m c X V v d D s s J n F 1 b 3 Q 7 U 2 V j d G l v b j E v U m F 0 Z U 1 h d H J p e C 9 B d X R v U m V t b 3 Z l Z E N v b H V t b n M x L n t C b G F u a y w z M X 0 m c X V v d D s s J n F 1 b 3 Q 7 U 2 V j d G l v b j E v U m F 0 Z U 1 h d H J p e C 9 B d X R v U m V t b 3 Z l Z E N v b H V t b n M x L n t T Z X J 2 a W N l I G M v a 1 d o L D M y f S Z x d W 9 0 O y w m c X V v d D t T Z W N 0 a W 9 u M S 9 S Y X R l T W F 0 c m l 4 L 0 F 1 d G 9 S Z W 1 v d m V k Q 2 9 s d W 1 u c z E u e 0 1 h a W 5 0 I G N o Y X J n Z S w z M 3 0 m c X V v d D s s J n F 1 b 3 Q 7 U 2 V j d G l v b j E v U m F 0 Z U 1 h d H J p e C 9 B d X R v U m V t b 3 Z l Z E N v b H V t b n M x L n t F b m V y Z 3 k g Y 2 h h c m d l X G 5 S L z E w M F c v b X R o L D M 0 f S Z x d W 9 0 O y w m c X V v d D t T Z W N 0 a W 9 u M S 9 S Y X R l T W F 0 c m l 4 L 0 F 1 d G 9 S Z W 1 v d m V k Q 2 9 s d W 1 u c z E u e 0 x v c 3 M g Z m F j d G 9 y c y w z N X 0 m c X V v d D s s J n F 1 b 3 Q 7 U 2 V j d G l v b j E v U m F 0 Z U 1 h d H J p e C 9 B d X R v U m V t b 3 Z l Z E N v b H V t b n M x L n t U e C B O Q 0 M g Z m 9 y I E d l b m V y Y X R v c n M s M z Z 9 J n F 1 b 3 Q 7 L C Z x d W 9 0 O 1 N l Y 3 R p b 2 4 x L 1 J h d G V N Y X R y a X g v Q X V 0 b 1 J l b W 9 2 Z W R D b 2 x 1 b W 5 z M S 5 7 R 2 V u I E R 4 I E 5 l d H c s M z d 9 J n F 1 b 3 Q 7 L C Z x d W 9 0 O 1 N l Y 3 R p b 2 4 x L 1 J h d G V N Y X R y a X g v Q X V 0 b 1 J l b W 9 2 Z W R D b 2 x 1 b W 5 z M S 5 7 R 2 V u I F R 4 I F J l b G l h Y i w z O H 0 m c X V v d D s s J n F 1 b 3 Q 7 U 2 V j d G l v b j E v U m F 0 Z U 1 h d H J p e C 9 B d X R v U m V t b 3 Z l Z E N v b H V t b n M x L n t H Q 0 M s M z l 9 J n F 1 b 3 Q 7 L C Z x d W 9 0 O 1 N l Y 3 R p b 2 4 x L 1 J h d G V N Y X R y a X g v Q X V 0 b 1 J l b W 9 2 Z W R D b 2 x 1 b W 5 z M S 5 7 T G V n Y W N 5 I E N o Y X J n Z S w 0 M H 0 m c X V v d D s s J n F 1 b 3 Q 7 U 2 V j d G l v b j E v U m F 0 Z U 1 h d H J p e C 9 B d X R v U m V t b 3 Z l Z E N v b H V t b n M x L n t D b 2 x 1 b W 4 1 N C w 0 M X 0 m c X V v d D s s J n F 1 b 3 Q 7 U 2 V j d G l v b j E v U m F 0 Z U 1 h d H J p e C 9 B d X R v U m V t b 3 Z l Z E N v b H V t b n M x L n t D b 2 x 1 b W 4 1 N S w 0 M n 0 m c X V v d D s s J n F 1 b 3 Q 7 U 2 V j d G l v b j E v U m F 0 Z U 1 h d H J p e C 9 B d X R v U m V t b 3 Z l Z E N v b H V t b n M x L n t N d W 5 p Y y w 0 M 3 0 m c X V v d D s s J n F 1 b 3 Q 7 U 2 V j d G l v b j E v U m F 0 Z U 1 h d H J p e C 9 B d X R v U m V t b 3 Z l Z E N v b H V t b n M x L n t E e C B O Q U M g U n V y L D Q 0 f S Z x d W 9 0 O y w m c X V v d D t T Z W N 0 a W 9 u M S 9 S Y X R l T W F 0 c m l 4 L 0 F 1 d G 9 S Z W 1 v d m V k Q 2 9 s d W 1 u c z E u e 0 x l Z 2 F j e S B j a G F y Z 2 U s N D V 9 J n F 1 b 3 Q 7 L C Z x d W 9 0 O 1 N l Y 3 R p b 2 4 x L 1 J h d G V N Y X R y a X g v Q X V 0 b 1 J l b W 9 2 Z W R D b 2 x 1 b W 5 z M S 5 7 T 3 J p Z 2 l u Y W w g V G F y a W Z m L D Q 2 f S Z x d W 9 0 O y w m c X V v d D t T Z W N 0 a W 9 u M S 9 S Y X R l T W F 0 c m l 4 L 0 F 1 d G 9 S Z W 1 v d m V k Q 2 9 s d W 1 u c z E u e 0 F k b W l u I E N o Y X J n Z S w 0 N 3 0 m c X V v d D s s J n F 1 b 3 Q 7 U 2 V j d G l v b j E v U m F 0 Z U 1 h d H J p e C 9 B d X R v U m V t b 3 Z l Z E N v b H V t b n M x L n t T Z X J 2 a W N l I E N o Y X J n Z S w 0 O H 0 m c X V v d D s s J n F 1 b 3 Q 7 U 2 V j d G l v b j E v U m F 0 Z U 1 h d H J p e C 9 B d X R v U m V t b 3 Z l Z E N v b H V t b n M x L n t W e i w 0 O X 0 m c X V v d D s s J n F 1 b 3 Q 7 U 2 V j d G l v b j E v U m F 0 Z U 1 h d H J p e C 9 B d X R v U m V t b 3 Z l Z E N v b H V t b n M x L n t U e i w 1 M H 0 m c X V v d D s s J n F 1 b 3 Q 7 U 2 V j d G l v b j E v U m F 0 Z U 1 h d H J p e C 9 B d X R v U m V t b 3 Z l Z E N v b H V t b n M x L n t D d X N 0 b 2 1 l c i B D Y X R l Z 2 9 y e S w 1 M X 0 m c X V v d D t d L C Z x d W 9 0 O 0 N v b H V t b k N v d W 5 0 J n F 1 b 3 Q 7 O j U y L C Z x d W 9 0 O 0 t l e U N v b H V t b k 5 h b W V z J n F 1 b 3 Q 7 O l t d L C Z x d W 9 0 O 0 N v b H V t b k l k Z W 5 0 a X R p Z X M m c X V v d D s 6 W y Z x d W 9 0 O 1 N l Y 3 R p b 2 4 x L 1 J h d G V N Y X R y a X g v Q X V 0 b 1 J l b W 9 2 Z W R D b 2 x 1 b W 5 z M S 5 7 V G F y Q 2 9 k Z S w w f S Z x d W 9 0 O y w m c X V v d D t T Z W N 0 a W 9 u M S 9 S Y X R l T W F 0 c m l 4 L 0 F 1 d G 9 S Z W 1 v d m V k Q 2 9 s d W 1 u c z E u e 1 N 1 Y i B U Y X J p Z m Y s M X 0 m c X V v d D s s J n F 1 b 3 Q 7 U 2 V j d G l v b j E v U m F 0 Z U 1 h d H J p e C 9 B d X R v U m V t b 3 Z l Z E N v b H V t b n M x L n t r V 2 h I U C w y f S Z x d W 9 0 O y w m c X V v d D t T Z W N 0 a W 9 u M S 9 S Y X R l T W F 0 c m l 4 L 0 F 1 d G 9 S Z W 1 v d m V k Q 2 9 s d W 1 u c z E u e 2 t X a E h T L D N 9 J n F 1 b 3 Q 7 L C Z x d W 9 0 O 1 N l Y 3 R p b 2 4 x L 1 J h d G V N Y X R y a X g v Q X V 0 b 1 J l b W 9 2 Z W R D b 2 x 1 b W 5 z M S 5 7 a 1 d o S E 8 s N H 0 m c X V v d D s s J n F 1 b 3 Q 7 U 2 V j d G l v b j E v U m F 0 Z U 1 h d H J p e C 9 B d X R v U m V t b 3 Z l Z E N v b H V t b n M x L n t r V 2 h M U C w 1 f S Z x d W 9 0 O y w m c X V v d D t T Z W N 0 a W 9 u M S 9 S Y X R l T W F 0 c m l 4 L 0 F 1 d G 9 S Z W 1 v d m V k Q 2 9 s d W 1 u c z E u e 2 t X a E x T L D Z 9 J n F 1 b 3 Q 7 L C Z x d W 9 0 O 1 N l Y 3 R p b 2 4 x L 1 J h d G V N Y X R y a X g v Q X V 0 b 1 J l b W 9 2 Z W R D b 2 x 1 b W 5 z M S 5 7 a 1 d o T E 8 s N 3 0 m c X V v d D s s J n F 1 b 3 Q 7 U 2 V j d G l v b j E v U m F 0 Z U 1 h d H J p e C 9 B d X R v U m V t b 3 Z l Z E N v b H V t b n M x L n t r d m F y a C w 4 f S Z x d W 9 0 O y w m c X V v d D t T Z W N 0 a W 9 u M S 9 S Y X R l T W F 0 c m l 4 L 0 F 1 d G 9 S Z W 1 v d m V k Q 2 9 s d W 1 u c z E u e 0 V S U y w 5 f S Z x d W 9 0 O y w m c X V v d D t T Z W N 0 a W 9 u M S 9 S Y X R l T W F 0 c m l 4 L 0 F 1 d G 9 S Z W 1 v d m V k Q 2 9 s d W 1 u c z E u e 0 V u d m l y b y B M Z X Z 5 L D E w f S Z x d W 9 0 O y w m c X V v d D t T Z W N 0 a W 9 u M S 9 S Y X R l T W F 0 c m l 4 L 0 F 1 d G 9 S Z W 1 v d m V k Q 2 9 s d W 1 u c z E u e 1 J l b G l h Y m l s a X R 5 L D E x f S Z x d W 9 0 O y w m c X V v d D t T Z W N 0 a W 9 u M S 9 S Y X R l T W F 0 c m l 4 L 0 F 1 d G 9 S Z W 1 v d m V k Q 2 9 s d W 1 u c z E u e 1 R 4 I E 5 D Q y w x M n 0 m c X V v d D s s J n F 1 b 3 Q 7 U 2 V j d G l v b j E v U m F 0 Z U 1 h d H J p e C 9 B d X R v U m V t b 3 Z l Z E N v b H V t b n M x L n t E e C B O Q 0 M s M T N 9 J n F 1 b 3 Q 7 L C Z x d W 9 0 O 1 N l Y 3 R p b 2 4 x L 1 J h d G V N Y X R y a X g v Q X V 0 b 1 J l b W 9 2 Z W R D b 2 x 1 b W 5 z M S 5 7 R H g g T k R D L D E 0 f S Z x d W 9 0 O y w m c X V v d D t T Z W N 0 a W 9 u M S 9 S Y X R l T W F 0 c m l 4 L 0 F 1 d G 9 S Z W 1 v d m V k Q 2 9 s d W 1 u c z E u e 0 R 4 I E 5 D Q y B S d X I s M T V 9 J n F 1 b 3 Q 7 L C Z x d W 9 0 O 1 N l Y 3 R p b 2 4 x L 1 J h d G V N Y X R y a X g v Q X V 0 b 1 J l b W 9 2 Z W R D b 2 x 1 b W 5 z M S 5 7 T k N D I F B P R C w x N n 0 m c X V v d D s s J n F 1 b 3 Q 7 U 2 V j d G l v b j E v U m F 0 Z U 1 h d H J p e C 9 B d X R v U m V t b 3 Z l Z E N v b H V t b n M x L n t F R E M g S C w x N 3 0 m c X V v d D s s J n F 1 b 3 Q 7 U 2 V j d G l v b j E v U m F 0 Z U 1 h d H J p e C 9 B d X R v U m V t b 3 Z l Z E N v b H V t b n M x L n t F R E M g T C w x O H 0 m c X V v d D s s J n F 1 b 3 Q 7 U 2 V j d G l v b j E v U m F 0 Z U 1 h d H J p e C 9 B d X R v U m V t b 3 Z l Z E N v b H V t b n M x L n t E Y X l z L D E 5 f S Z x d W 9 0 O y w m c X V v d D t T Z W N 0 a W 9 u M S 9 S Y X R l T W F 0 c m l 4 L 0 F 1 d G 9 S Z W 1 v d m V k Q 2 9 s d W 1 u c z E u e 2 t X a F J C b G 9 j a z E s M j B 9 J n F 1 b 3 Q 7 L C Z x d W 9 0 O 1 N l Y 3 R p b 2 4 x L 1 J h d G V N Y X R y a X g v Q X V 0 b 1 J l b W 9 2 Z W R D b 2 x 1 b W 5 z M S 5 7 a 1 d o U k J s b 2 N r M i w y M X 0 m c X V v d D s s J n F 1 b 3 Q 7 U 2 V j d G l v b j E v U m F 0 Z U 1 h d H J p e C 9 B d X R v U m V t b 3 Z l Z E N v b H V t b n M x L n t r V 2 h S Q m x v Y 2 s z L D I y f S Z x d W 9 0 O y w m c X V v d D t T Z W N 0 a W 9 u M S 9 S Y X R l T W F 0 c m l 4 L 0 F 1 d G 9 S Z W 1 v d m V k Q 2 9 s d W 1 u c z E u e 2 t X a F J C b G 9 j a z Q s M j N 9 J n F 1 b 3 Q 7 L C Z x d W 9 0 O 1 N l Y 3 R p b 2 4 x L 1 J h d G V N Y X R y a X g v Q X V 0 b 1 J l b W 9 2 Z W R D b 2 x 1 b W 5 z M S 5 7 R W 5 2 T G V 2 e S B K d W w t T W F y L D I 0 f S Z x d W 9 0 O y w m c X V v d D t T Z W N 0 a W 9 u M S 9 S Y X R l T W F 0 c m l 4 L 0 F 1 d G 9 S Z W 1 v d m V k Q 2 9 s d W 1 u c z E u e 1 N 1 Y l J 1 c m F s T m V 0 d 2 9 y a y w y N X 0 m c X V v d D s s J n F 1 b 3 Q 7 U 2 V j d G l v b j E v U m F 0 Z U 1 h d H J p e C 9 B d X R v U m V t b 3 Z l Z E N v b H V t b n M x L n t T d W J V c m J M b 3 d W b 2 x 0 L D I 2 f S Z x d W 9 0 O y w m c X V v d D t T Z W N 0 a W 9 u M S 9 S Y X R l T W F 0 c m l 4 L 0 F 1 d G 9 S Z W 1 v d m V k Q 2 9 s d W 1 u c z E u e 1 N 1 Y k V s Z W N O Z X R 3 b 3 J r L D I 3 f S Z x d W 9 0 O y w m c X V v d D t T Z W N 0 a W 9 u M S 9 S Y X R l T W F 0 c m l 4 L 0 F 1 d G 9 S Z W 1 v d m V k Q 2 9 s d W 1 u c z E u e 1 N 1 Y k F m Z m 9 y Z C w y O H 0 m c X V v d D s s J n F 1 b 3 Q 7 U 2 V j d G l v b j E v U m F 0 Z U 1 h d H J p e C 9 B d X R v U m V t b 3 Z l Z E N v b H V t b n M x L n t F e G N l c 3 M g T k N D L D I 5 f S Z x d W 9 0 O y w m c X V v d D t T Z W N 0 a W 9 u M S 9 S Y X R l T W F 0 c m l 4 L 0 F 1 d G 9 S Z W 1 v d m V k Q 2 9 s d W 1 u c z E u e 0 5 E Q y B j L 2 t X a C w z M H 0 m c X V v d D s s J n F 1 b 3 Q 7 U 2 V j d G l v b j E v U m F 0 Z U 1 h d H J p e C 9 B d X R v U m V t b 3 Z l Z E N v b H V t b n M x L n t C b G F u a y w z M X 0 m c X V v d D s s J n F 1 b 3 Q 7 U 2 V j d G l v b j E v U m F 0 Z U 1 h d H J p e C 9 B d X R v U m V t b 3 Z l Z E N v b H V t b n M x L n t T Z X J 2 a W N l I G M v a 1 d o L D M y f S Z x d W 9 0 O y w m c X V v d D t T Z W N 0 a W 9 u M S 9 S Y X R l T W F 0 c m l 4 L 0 F 1 d G 9 S Z W 1 v d m V k Q 2 9 s d W 1 u c z E u e 0 1 h a W 5 0 I G N o Y X J n Z S w z M 3 0 m c X V v d D s s J n F 1 b 3 Q 7 U 2 V j d G l v b j E v U m F 0 Z U 1 h d H J p e C 9 B d X R v U m V t b 3 Z l Z E N v b H V t b n M x L n t F b m V y Z 3 k g Y 2 h h c m d l X G 5 S L z E w M F c v b X R o L D M 0 f S Z x d W 9 0 O y w m c X V v d D t T Z W N 0 a W 9 u M S 9 S Y X R l T W F 0 c m l 4 L 0 F 1 d G 9 S Z W 1 v d m V k Q 2 9 s d W 1 u c z E u e 0 x v c 3 M g Z m F j d G 9 y c y w z N X 0 m c X V v d D s s J n F 1 b 3 Q 7 U 2 V j d G l v b j E v U m F 0 Z U 1 h d H J p e C 9 B d X R v U m V t b 3 Z l Z E N v b H V t b n M x L n t U e C B O Q 0 M g Z m 9 y I E d l b m V y Y X R v c n M s M z Z 9 J n F 1 b 3 Q 7 L C Z x d W 9 0 O 1 N l Y 3 R p b 2 4 x L 1 J h d G V N Y X R y a X g v Q X V 0 b 1 J l b W 9 2 Z W R D b 2 x 1 b W 5 z M S 5 7 R 2 V u I E R 4 I E 5 l d H c s M z d 9 J n F 1 b 3 Q 7 L C Z x d W 9 0 O 1 N l Y 3 R p b 2 4 x L 1 J h d G V N Y X R y a X g v Q X V 0 b 1 J l b W 9 2 Z W R D b 2 x 1 b W 5 z M S 5 7 R 2 V u I F R 4 I F J l b G l h Y i w z O H 0 m c X V v d D s s J n F 1 b 3 Q 7 U 2 V j d G l v b j E v U m F 0 Z U 1 h d H J p e C 9 B d X R v U m V t b 3 Z l Z E N v b H V t b n M x L n t H Q 0 M s M z l 9 J n F 1 b 3 Q 7 L C Z x d W 9 0 O 1 N l Y 3 R p b 2 4 x L 1 J h d G V N Y X R y a X g v Q X V 0 b 1 J l b W 9 2 Z W R D b 2 x 1 b W 5 z M S 5 7 T G V n Y W N 5 I E N o Y X J n Z S w 0 M H 0 m c X V v d D s s J n F 1 b 3 Q 7 U 2 V j d G l v b j E v U m F 0 Z U 1 h d H J p e C 9 B d X R v U m V t b 3 Z l Z E N v b H V t b n M x L n t D b 2 x 1 b W 4 1 N C w 0 M X 0 m c X V v d D s s J n F 1 b 3 Q 7 U 2 V j d G l v b j E v U m F 0 Z U 1 h d H J p e C 9 B d X R v U m V t b 3 Z l Z E N v b H V t b n M x L n t D b 2 x 1 b W 4 1 N S w 0 M n 0 m c X V v d D s s J n F 1 b 3 Q 7 U 2 V j d G l v b j E v U m F 0 Z U 1 h d H J p e C 9 B d X R v U m V t b 3 Z l Z E N v b H V t b n M x L n t N d W 5 p Y y w 0 M 3 0 m c X V v d D s s J n F 1 b 3 Q 7 U 2 V j d G l v b j E v U m F 0 Z U 1 h d H J p e C 9 B d X R v U m V t b 3 Z l Z E N v b H V t b n M x L n t E e C B O Q U M g U n V y L D Q 0 f S Z x d W 9 0 O y w m c X V v d D t T Z W N 0 a W 9 u M S 9 S Y X R l T W F 0 c m l 4 L 0 F 1 d G 9 S Z W 1 v d m V k Q 2 9 s d W 1 u c z E u e 0 x l Z 2 F j e S B j a G F y Z 2 U s N D V 9 J n F 1 b 3 Q 7 L C Z x d W 9 0 O 1 N l Y 3 R p b 2 4 x L 1 J h d G V N Y X R y a X g v Q X V 0 b 1 J l b W 9 2 Z W R D b 2 x 1 b W 5 z M S 5 7 T 3 J p Z 2 l u Y W w g V G F y a W Z m L D Q 2 f S Z x d W 9 0 O y w m c X V v d D t T Z W N 0 a W 9 u M S 9 S Y X R l T W F 0 c m l 4 L 0 F 1 d G 9 S Z W 1 v d m V k Q 2 9 s d W 1 u c z E u e 0 F k b W l u I E N o Y X J n Z S w 0 N 3 0 m c X V v d D s s J n F 1 b 3 Q 7 U 2 V j d G l v b j E v U m F 0 Z U 1 h d H J p e C 9 B d X R v U m V t b 3 Z l Z E N v b H V t b n M x L n t T Z X J 2 a W N l I E N o Y X J n Z S w 0 O H 0 m c X V v d D s s J n F 1 b 3 Q 7 U 2 V j d G l v b j E v U m F 0 Z U 1 h d H J p e C 9 B d X R v U m V t b 3 Z l Z E N v b H V t b n M x L n t W e i w 0 O X 0 m c X V v d D s s J n F 1 b 3 Q 7 U 2 V j d G l v b j E v U m F 0 Z U 1 h d H J p e C 9 B d X R v U m V t b 3 Z l Z E N v b H V t b n M x L n t U e i w 1 M H 0 m c X V v d D s s J n F 1 b 3 Q 7 U 2 V j d G l v b j E v U m F 0 Z U 1 h d H J p e C 9 B d X R v U m V t b 3 Z l Z E N v b H V t b n M x L n t D d X N 0 b 2 1 l c i B D Y X R l Z 2 9 y e S w 1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J h d G V N Y X R y a X g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F 0 Z U 1 h d H J p e C 9 B c H B l b m R l Z C U y M F F 1 Z X J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F 0 Z U 1 h d H J p e C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Y X R l T W F 0 c m l 4 L 1 V u c G l 2 b 3 R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Y X R l T W F 0 c m l 4 L 0 F k Z G V k J T I w Q 3 V z d G 9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F 0 Z U 1 h d H J p e C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Y X R l T W F 0 c m l 4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F 0 Z U 1 h d H J p e C 9 Q a X Z v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F 0 Z U 1 h d H J p e C 9 B Z G R l Z C U y M F R l e H Q l M j B E Z X N j c m l w d G l v b i U y M G Z v c i U y M F Z 6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F 0 Z U 1 h d H J p e C 9 B Z G R l Z C U y M F R l e H Q l M j B E Z X N j c m l w d G l v b i U y M G Z v c i U y M F R 6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F 0 Z U 1 h d H J p e C 9 B Z G R l Z C U y M F R l e H Q l M j B E Z X N j c m l w d G l v b i U y M G Z v c i U y M E N 1 c 3 R v b W V y J T I w Q 2 F 0 Z W d v c n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Y X R l T W F 0 c m l 4 L 1 J l b W 9 2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h d G V N Y X R y a X g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c 2 t N d W 5 S Y X R l T W F 0 c m l 4 U k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A i I C 8 + P E V u d H J 5 I F R 5 c G U 9 I k Z p b G x M Y X N 0 V X B k Y X R l Z C I g V m F s d W U 9 I m Q y M D I 1 L T A 2 L T A z V D A 5 O j Q x O j A y L j E 1 M D k y M D R a I i A v P j x F b n R y e S B U e X B l P S J G a W x s V G 9 E Y X R h T W 9 k Z W x F b m F i b G V k I i B W Y W x 1 Z T 0 i b D A i I C 8 + P E V u d H J 5 I F R 5 c G U 9 I k Z p b G x P Y m p l Y 3 R U e X B l I i B W Y W x 1 Z T 0 i c 0 N v b m 5 l Y 3 R p b 2 5 P b m x 5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X V l c n l J R C I g V m F s d W U 9 I n M z M m Y 5 Z D k x N i 0 3 M W N m L T Q 4 N T Q t Y m Y 0 O C 0 0 M G U y N z M w M G Q z Y 2 I i I C 8 + P E V u d H J 5 I F R 5 c G U 9 I l J l b G F 0 a W 9 u c 2 h p c E l u Z m 9 D b 2 5 0 Y W l u Z X I i I F Z h b H V l P S J z e y Z x d W 9 0 O 2 N v b H V t b k N v d W 5 0 J n F 1 b 3 Q 7 O j U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c 2 t N d W 5 S Y X R l T W F 0 c m l 4 U k Q v Q X V 0 b 1 J l b W 9 2 Z W R D b 2 x 1 b W 5 z M S 5 7 V G F y Q 2 9 k Z S w w f S Z x d W 9 0 O y w m c X V v d D t T Z W N 0 a W 9 u M S 9 F c 2 t N d W 5 S Y X R l T W F 0 c m l 4 U k Q v Q X V 0 b 1 J l b W 9 2 Z W R D b 2 x 1 b W 5 z M S 5 7 U 3 V i I F R h c m l m Z i w x f S Z x d W 9 0 O y w m c X V v d D t T Z W N 0 a W 9 u M S 9 F c 2 t N d W 5 S Y X R l T W F 0 c m l 4 U k Q v Q X V 0 b 1 J l b W 9 2 Z W R D b 2 x 1 b W 5 z M S 5 7 V H o s M n 0 m c X V v d D s s J n F 1 b 3 Q 7 U 2 V j d G l v b j E v R X N r T X V u U m F 0 Z U 1 h d H J p e F J E L 0 F 1 d G 9 S Z W 1 v d m V k Q 2 9 s d W 1 u c z E u e 1 Z 6 L D N 9 J n F 1 b 3 Q 7 L C Z x d W 9 0 O 1 N l Y 3 R p b 2 4 x L 0 V z a 0 1 1 b l J h d G V N Y X R y a X h S R C 9 B d X R v U m V t b 3 Z l Z E N v b H V t b n M x L n t B Z G 1 p b l M s N H 0 m c X V v d D s s J n F 1 b 3 Q 7 U 2 V j d G l v b j E v R X N r T X V u U m F 0 Z U 1 h d H J p e F J E L 0 F 1 d G 9 S Z W 1 v d m V k Q 2 9 s d W 1 u c z E u e 0 F k b W l u T S w 1 f S Z x d W 9 0 O y w m c X V v d D t T Z W N 0 a W 9 u M S 9 F c 2 t N d W 5 S Y X R l T W F 0 c m l 4 U k Q v Q X V 0 b 1 J l b W 9 2 Z W R D b 2 x 1 b W 5 z M S 5 7 Q W R t a W 5 M L D Z 9 J n F 1 b 3 Q 7 L C Z x d W 9 0 O 1 N l Y 3 R p b 2 4 x L 0 V z a 0 1 1 b l J h d G V N Y X R y a X h S R C 9 B d X R v U m V t b 3 Z l Z E N v b H V t b n M x L n t B Z G 1 p b l Z M L D d 9 J n F 1 b 3 Q 7 L C Z x d W 9 0 O 1 N l Y 3 R p b 2 4 x L 0 V z a 0 1 1 b l J h d G V N Y X R y a X h S R C 9 B d X R v U m V t b 3 Z l Z E N v b H V t b n M x L n t B Z G 1 p b k s s O H 0 m c X V v d D s s J n F 1 b 3 Q 7 U 2 V j d G l v b j E v R X N r T X V u U m F 0 Z U 1 h d H J p e F J E L 0 F 1 d G 9 S Z W 1 v d m V k Q 2 9 s d W 1 u c z E u e 1 N l c n Z p Y 2 V T L D l 9 J n F 1 b 3 Q 7 L C Z x d W 9 0 O 1 N l Y 3 R p b 2 4 x L 0 V z a 0 1 1 b l J h d G V N Y X R y a X h S R C 9 B d X R v U m V t b 3 Z l Z E N v b H V t b n M x L n t T Z X J 2 a W N l T S w x M H 0 m c X V v d D s s J n F 1 b 3 Q 7 U 2 V j d G l v b j E v R X N r T X V u U m F 0 Z U 1 h d H J p e F J E L 0 F 1 d G 9 S Z W 1 v d m V k Q 2 9 s d W 1 u c z E u e 1 N l c n Z p Y 2 V M L D E x f S Z x d W 9 0 O y w m c X V v d D t T Z W N 0 a W 9 u M S 9 F c 2 t N d W 5 S Y X R l T W F 0 c m l 4 U k Q v Q X V 0 b 1 J l b W 9 2 Z W R D b 2 x 1 b W 5 z M S 5 7 U 2 V y d m l j Z V Z M L D E y f S Z x d W 9 0 O y w m c X V v d D t T Z W N 0 a W 9 u M S 9 F c 2 t N d W 5 S Y X R l T W F 0 c m l 4 U k Q v Q X V 0 b 1 J l b W 9 2 Z W R D b 2 x 1 b W 5 z M S 5 7 U 2 V y d m l j Z U s s M T N 9 J n F 1 b 3 Q 7 L C Z x d W 9 0 O 1 N l Y 3 R p b 2 4 x L 0 V z a 0 1 1 b l J h d G V N Y X R y a X h S R C 9 B d X R v U m V t b 3 Z l Z E N v b H V t b n M x L n t r V 2 h I U C w x N H 0 m c X V v d D s s J n F 1 b 3 Q 7 U 2 V j d G l v b j E v R X N r T X V u U m F 0 Z U 1 h d H J p e F J E L 0 F 1 d G 9 S Z W 1 v d m V k Q 2 9 s d W 1 u c z E u e 2 t X a E h T L D E 1 f S Z x d W 9 0 O y w m c X V v d D t T Z W N 0 a W 9 u M S 9 F c 2 t N d W 5 S Y X R l T W F 0 c m l 4 U k Q v Q X V 0 b 1 J l b W 9 2 Z W R D b 2 x 1 b W 5 z M S 5 7 a 1 d o S E 8 s M T Z 9 J n F 1 b 3 Q 7 L C Z x d W 9 0 O 1 N l Y 3 R p b 2 4 x L 0 V z a 0 1 1 b l J h d G V N Y X R y a X h S R C 9 B d X R v U m V t b 3 Z l Z E N v b H V t b n M x L n t r V 2 h M U C w x N 3 0 m c X V v d D s s J n F 1 b 3 Q 7 U 2 V j d G l v b j E v R X N r T X V u U m F 0 Z U 1 h d H J p e F J E L 0 F 1 d G 9 S Z W 1 v d m V k Q 2 9 s d W 1 u c z E u e 2 t X a E x T L D E 4 f S Z x d W 9 0 O y w m c X V v d D t T Z W N 0 a W 9 u M S 9 F c 2 t N d W 5 S Y X R l T W F 0 c m l 4 U k Q v Q X V 0 b 1 J l b W 9 2 Z W R D b 2 x 1 b W 5 z M S 5 7 a 1 d o T E 8 s M T l 9 J n F 1 b 3 Q 7 L C Z x d W 9 0 O 1 N l Y 3 R p b 2 4 x L 0 V z a 0 1 1 b l J h d G V N Y X R y a X h S R C 9 B d X R v U m V t b 3 Z l Z E N v b H V t b n M x L n t r d m F y a C w y M H 0 m c X V v d D s s J n F 1 b 3 Q 7 U 2 V j d G l v b j E v R X N r T X V u U m F 0 Z U 1 h d H J p e F J E L 0 F 1 d G 9 S Z W 1 v d m V k Q 2 9 s d W 1 u c z E u e 0 V S U y w y M X 0 m c X V v d D s s J n F 1 b 3 Q 7 U 2 V j d G l v b j E v R X N r T X V u U m F 0 Z U 1 h d H J p e F J E L 0 F 1 d G 9 S Z W 1 v d m V k Q 2 9 s d W 1 u c z E u e 0 V u d m l y b y B M Z X Z 5 L D I y f S Z x d W 9 0 O y w m c X V v d D t T Z W N 0 a W 9 u M S 9 F c 2 t N d W 5 S Y X R l T W F 0 c m l 4 U k Q v Q X V 0 b 1 J l b W 9 2 Z W R D b 2 x 1 b W 5 z M S 5 7 U m V s a W F i a W x p d H k s M j N 9 J n F 1 b 3 Q 7 L C Z x d W 9 0 O 1 N l Y 3 R p b 2 4 x L 0 V z a 0 1 1 b l J h d G V N Y X R y a X h S R C 9 B d X R v U m V t b 3 Z l Z E N v b H V t b n M x L n t U e C B O Q 0 M s M j R 9 J n F 1 b 3 Q 7 L C Z x d W 9 0 O 1 N l Y 3 R p b 2 4 x L 0 V z a 0 1 1 b l J h d G V N Y X R y a X h S R C 9 B d X R v U m V t b 3 Z l Z E N v b H V t b n M x L n t E e C B O Q 0 M s M j V 9 J n F 1 b 3 Q 7 L C Z x d W 9 0 O 1 N l Y 3 R p b 2 4 x L 0 V z a 0 1 1 b l J h d G V N Y X R y a X h S R C 9 B d X R v U m V t b 3 Z l Z E N v b H V t b n M x L n t E e C B O R E M s M j Z 9 J n F 1 b 3 Q 7 L C Z x d W 9 0 O 1 N l Y 3 R p b 2 4 x L 0 V z a 0 1 1 b l J h d G V N Y X R y a X h S R C 9 B d X R v U m V t b 3 Z l Z E N v b H V t b n M x L n t E e C B O Q U M g U n V y L D I 3 f S Z x d W 9 0 O y w m c X V v d D t T Z W N 0 a W 9 u M S 9 F c 2 t N d W 5 S Y X R l T W F 0 c m l 4 U k Q v Q X V 0 b 1 J l b W 9 2 Z W R D b 2 x 1 b W 5 z M S 5 7 T k N D I F B P R C w y O H 0 m c X V v d D s s J n F 1 b 3 Q 7 U 2 V j d G l v b j E v R X N r T X V u U m F 0 Z U 1 h d H J p e F J E L 0 F 1 d G 9 S Z W 1 v d m V k Q 2 9 s d W 1 u c z E u e 0 V E Q y B I L D I 5 f S Z x d W 9 0 O y w m c X V v d D t T Z W N 0 a W 9 u M S 9 F c 2 t N d W 5 S Y X R l T W F 0 c m l 4 U k Q v Q X V 0 b 1 J l b W 9 2 Z W R D b 2 x 1 b W 5 z M S 5 7 R U R D I E w s M z B 9 J n F 1 b 3 Q 7 L C Z x d W 9 0 O 1 N l Y 3 R p b 2 4 x L 0 V z a 0 1 1 b l J h d G V N Y X R y a X h S R C 9 B d X R v U m V t b 3 Z l Z E N v b H V t b n M x L n t E Y X l z L D M x f S Z x d W 9 0 O y w m c X V v d D t T Z W N 0 a W 9 u M S 9 F c 2 t N d W 5 S Y X R l T W F 0 c m l 4 U k Q v Q X V 0 b 1 J l b W 9 2 Z W R D b 2 x 1 b W 5 z M S 5 7 a 1 d o U k J s b 2 N r M S w z M n 0 m c X V v d D s s J n F 1 b 3 Q 7 U 2 V j d G l v b j E v R X N r T X V u U m F 0 Z U 1 h d H J p e F J E L 0 F 1 d G 9 S Z W 1 v d m V k Q 2 9 s d W 1 u c z E u e 2 t X a F J C b G 9 j a z I s M z N 9 J n F 1 b 3 Q 7 L C Z x d W 9 0 O 1 N l Y 3 R p b 2 4 x L 0 V z a 0 1 1 b l J h d G V N Y X R y a X h S R C 9 B d X R v U m V t b 3 Z l Z E N v b H V t b n M x L n t r V 2 h S Q m x v Y 2 s z L D M 0 f S Z x d W 9 0 O y w m c X V v d D t T Z W N 0 a W 9 u M S 9 F c 2 t N d W 5 S Y X R l T W F 0 c m l 4 U k Q v Q X V 0 b 1 J l b W 9 2 Z W R D b 2 x 1 b W 5 z M S 5 7 a 1 d o U k J s b 2 N r N C w z N X 0 m c X V v d D s s J n F 1 b 3 Q 7 U 2 V j d G l v b j E v R X N r T X V u U m F 0 Z U 1 h d H J p e F J E L 0 F 1 d G 9 S Z W 1 v d m V k Q 2 9 s d W 1 u c z E u e 0 V u d k x l d n k g S n V s L U 1 h c i w z N n 0 m c X V v d D s s J n F 1 b 3 Q 7 U 2 V j d G l v b j E v R X N r T X V u U m F 0 Z U 1 h d H J p e F J E L 0 F 1 d G 9 S Z W 1 v d m V k Q 2 9 s d W 1 u c z E u e 1 N 1 Y l J 1 c m F s T m V 0 d 2 9 y a y w z N 3 0 m c X V v d D s s J n F 1 b 3 Q 7 U 2 V j d G l v b j E v R X N r T X V u U m F 0 Z U 1 h d H J p e F J E L 0 F 1 d G 9 S Z W 1 v d m V k Q 2 9 s d W 1 u c z E u e 1 N 1 Y l V y Y k x v d 1 Z v b H Q s M z h 9 J n F 1 b 3 Q 7 L C Z x d W 9 0 O 1 N l Y 3 R p b 2 4 x L 0 V z a 0 1 1 b l J h d G V N Y X R y a X h S R C 9 B d X R v U m V t b 3 Z l Z E N v b H V t b n M x L n t T d W J F b G V j T m V 0 d 2 9 y a y w z O X 0 m c X V v d D s s J n F 1 b 3 Q 7 U 2 V j d G l v b j E v R X N r T X V u U m F 0 Z U 1 h d H J p e F J E L 0 F 1 d G 9 S Z W 1 v d m V k Q 2 9 s d W 1 u c z E u e 1 N 1 Y k F m Z m 9 y Z C w 0 M H 0 m c X V v d D s s J n F 1 b 3 Q 7 U 2 V j d G l v b j E v R X N r T X V u U m F 0 Z U 1 h d H J p e F J E L 0 F 1 d G 9 S Z W 1 v d m V k Q 2 9 s d W 1 u c z E u e 0 V 4 Y 2 V z c y B O Q 0 M s N D F 9 J n F 1 b 3 Q 7 L C Z x d W 9 0 O 1 N l Y 3 R p b 2 4 x L 0 V z a 0 1 1 b l J h d G V N Y X R y a X h S R C 9 B d X R v U m V t b 3 Z l Z E N v b H V t b n M x L n t O R E M g Y y 9 r V 2 g s N D J 9 J n F 1 b 3 Q 7 L C Z x d W 9 0 O 1 N l Y 3 R p b 2 4 x L 0 V z a 0 1 1 b l J h d G V N Y X R y a X h S R C 9 B d X R v U m V t b 3 Z l Z E N v b H V t b n M x L n t C b G F u a y w 0 M 3 0 m c X V v d D s s J n F 1 b 3 Q 7 U 2 V j d G l v b j E v R X N r T X V u U m F 0 Z U 1 h d H J p e F J E L 0 F 1 d G 9 S Z W 1 v d m V k Q 2 9 s d W 1 u c z E u e 1 N l c n Z p Y 2 U g Y y 9 r V 2 g s N D R 9 J n F 1 b 3 Q 7 L C Z x d W 9 0 O 1 N l Y 3 R p b 2 4 x L 0 V z a 0 1 1 b l J h d G V N Y X R y a X h S R C 9 B d X R v U m V t b 3 Z l Z E N v b H V t b n M x L n t N Y W l u d C B j a G F y Z 2 U s N D V 9 J n F 1 b 3 Q 7 L C Z x d W 9 0 O 1 N l Y 3 R p b 2 4 x L 0 V z a 0 1 1 b l J h d G V N Y X R y a X h S R C 9 B d X R v U m V t b 3 Z l Z E N v b H V t b n M x L n t F b m V y Z 3 k g Y 2 h h c m d l X G 5 S L z E w M F c v b X R o L D Q 2 f S Z x d W 9 0 O y w m c X V v d D t T Z W N 0 a W 9 u M S 9 F c 2 t N d W 5 S Y X R l T W F 0 c m l 4 U k Q v Q X V 0 b 1 J l b W 9 2 Z W R D b 2 x 1 b W 5 z M S 5 7 T G 9 z c y B m Y W N 0 b 3 J z L D Q 3 f S Z x d W 9 0 O y w m c X V v d D t T Z W N 0 a W 9 u M S 9 F c 2 t N d W 5 S Y X R l T W F 0 c m l 4 U k Q v Q X V 0 b 1 J l b W 9 2 Z W R D b 2 x 1 b W 5 z M S 5 7 V H g g T k N D I G Z v c i B H Z W 5 l c m F 0 b 3 J z L D Q 4 f S Z x d W 9 0 O y w m c X V v d D t T Z W N 0 a W 9 u M S 9 F c 2 t N d W 5 S Y X R l T W F 0 c m l 4 U k Q v Q X V 0 b 1 J l b W 9 2 Z W R D b 2 x 1 b W 5 z M S 5 7 R 2 V u I E R 4 I E 5 l d H c s N D l 9 J n F 1 b 3 Q 7 L C Z x d W 9 0 O 1 N l Y 3 R p b 2 4 x L 0 V z a 0 1 1 b l J h d G V N Y X R y a X h S R C 9 B d X R v U m V t b 3 Z l Z E N v b H V t b n M x L n t H Z W 4 g V H g g U m V s a W F i L D U w f S Z x d W 9 0 O y w m c X V v d D t T Z W N 0 a W 9 u M S 9 F c 2 t N d W 5 S Y X R l T W F 0 c m l 4 U k Q v Q X V 0 b 1 J l b W 9 2 Z W R D b 2 x 1 b W 5 z M S 5 7 T X V u a W M s N T F 9 J n F 1 b 3 Q 7 X S w m c X V v d D t D b 2 x 1 b W 5 D b 3 V u d C Z x d W 9 0 O z o 1 M i w m c X V v d D t L Z X l D b 2 x 1 b W 5 O Y W 1 l c y Z x d W 9 0 O z p b X S w m c X V v d D t D b 2 x 1 b W 5 J Z G V u d G l 0 a W V z J n F 1 b 3 Q 7 O l s m c X V v d D t T Z W N 0 a W 9 u M S 9 F c 2 t N d W 5 S Y X R l T W F 0 c m l 4 U k Q v Q X V 0 b 1 J l b W 9 2 Z W R D b 2 x 1 b W 5 z M S 5 7 V G F y Q 2 9 k Z S w w f S Z x d W 9 0 O y w m c X V v d D t T Z W N 0 a W 9 u M S 9 F c 2 t N d W 5 S Y X R l T W F 0 c m l 4 U k Q v Q X V 0 b 1 J l b W 9 2 Z W R D b 2 x 1 b W 5 z M S 5 7 U 3 V i I F R h c m l m Z i w x f S Z x d W 9 0 O y w m c X V v d D t T Z W N 0 a W 9 u M S 9 F c 2 t N d W 5 S Y X R l T W F 0 c m l 4 U k Q v Q X V 0 b 1 J l b W 9 2 Z W R D b 2 x 1 b W 5 z M S 5 7 V H o s M n 0 m c X V v d D s s J n F 1 b 3 Q 7 U 2 V j d G l v b j E v R X N r T X V u U m F 0 Z U 1 h d H J p e F J E L 0 F 1 d G 9 S Z W 1 v d m V k Q 2 9 s d W 1 u c z E u e 1 Z 6 L D N 9 J n F 1 b 3 Q 7 L C Z x d W 9 0 O 1 N l Y 3 R p b 2 4 x L 0 V z a 0 1 1 b l J h d G V N Y X R y a X h S R C 9 B d X R v U m V t b 3 Z l Z E N v b H V t b n M x L n t B Z G 1 p b l M s N H 0 m c X V v d D s s J n F 1 b 3 Q 7 U 2 V j d G l v b j E v R X N r T X V u U m F 0 Z U 1 h d H J p e F J E L 0 F 1 d G 9 S Z W 1 v d m V k Q 2 9 s d W 1 u c z E u e 0 F k b W l u T S w 1 f S Z x d W 9 0 O y w m c X V v d D t T Z W N 0 a W 9 u M S 9 F c 2 t N d W 5 S Y X R l T W F 0 c m l 4 U k Q v Q X V 0 b 1 J l b W 9 2 Z W R D b 2 x 1 b W 5 z M S 5 7 Q W R t a W 5 M L D Z 9 J n F 1 b 3 Q 7 L C Z x d W 9 0 O 1 N l Y 3 R p b 2 4 x L 0 V z a 0 1 1 b l J h d G V N Y X R y a X h S R C 9 B d X R v U m V t b 3 Z l Z E N v b H V t b n M x L n t B Z G 1 p b l Z M L D d 9 J n F 1 b 3 Q 7 L C Z x d W 9 0 O 1 N l Y 3 R p b 2 4 x L 0 V z a 0 1 1 b l J h d G V N Y X R y a X h S R C 9 B d X R v U m V t b 3 Z l Z E N v b H V t b n M x L n t B Z G 1 p b k s s O H 0 m c X V v d D s s J n F 1 b 3 Q 7 U 2 V j d G l v b j E v R X N r T X V u U m F 0 Z U 1 h d H J p e F J E L 0 F 1 d G 9 S Z W 1 v d m V k Q 2 9 s d W 1 u c z E u e 1 N l c n Z p Y 2 V T L D l 9 J n F 1 b 3 Q 7 L C Z x d W 9 0 O 1 N l Y 3 R p b 2 4 x L 0 V z a 0 1 1 b l J h d G V N Y X R y a X h S R C 9 B d X R v U m V t b 3 Z l Z E N v b H V t b n M x L n t T Z X J 2 a W N l T S w x M H 0 m c X V v d D s s J n F 1 b 3 Q 7 U 2 V j d G l v b j E v R X N r T X V u U m F 0 Z U 1 h d H J p e F J E L 0 F 1 d G 9 S Z W 1 v d m V k Q 2 9 s d W 1 u c z E u e 1 N l c n Z p Y 2 V M L D E x f S Z x d W 9 0 O y w m c X V v d D t T Z W N 0 a W 9 u M S 9 F c 2 t N d W 5 S Y X R l T W F 0 c m l 4 U k Q v Q X V 0 b 1 J l b W 9 2 Z W R D b 2 x 1 b W 5 z M S 5 7 U 2 V y d m l j Z V Z M L D E y f S Z x d W 9 0 O y w m c X V v d D t T Z W N 0 a W 9 u M S 9 F c 2 t N d W 5 S Y X R l T W F 0 c m l 4 U k Q v Q X V 0 b 1 J l b W 9 2 Z W R D b 2 x 1 b W 5 z M S 5 7 U 2 V y d m l j Z U s s M T N 9 J n F 1 b 3 Q 7 L C Z x d W 9 0 O 1 N l Y 3 R p b 2 4 x L 0 V z a 0 1 1 b l J h d G V N Y X R y a X h S R C 9 B d X R v U m V t b 3 Z l Z E N v b H V t b n M x L n t r V 2 h I U C w x N H 0 m c X V v d D s s J n F 1 b 3 Q 7 U 2 V j d G l v b j E v R X N r T X V u U m F 0 Z U 1 h d H J p e F J E L 0 F 1 d G 9 S Z W 1 v d m V k Q 2 9 s d W 1 u c z E u e 2 t X a E h T L D E 1 f S Z x d W 9 0 O y w m c X V v d D t T Z W N 0 a W 9 u M S 9 F c 2 t N d W 5 S Y X R l T W F 0 c m l 4 U k Q v Q X V 0 b 1 J l b W 9 2 Z W R D b 2 x 1 b W 5 z M S 5 7 a 1 d o S E 8 s M T Z 9 J n F 1 b 3 Q 7 L C Z x d W 9 0 O 1 N l Y 3 R p b 2 4 x L 0 V z a 0 1 1 b l J h d G V N Y X R y a X h S R C 9 B d X R v U m V t b 3 Z l Z E N v b H V t b n M x L n t r V 2 h M U C w x N 3 0 m c X V v d D s s J n F 1 b 3 Q 7 U 2 V j d G l v b j E v R X N r T X V u U m F 0 Z U 1 h d H J p e F J E L 0 F 1 d G 9 S Z W 1 v d m V k Q 2 9 s d W 1 u c z E u e 2 t X a E x T L D E 4 f S Z x d W 9 0 O y w m c X V v d D t T Z W N 0 a W 9 u M S 9 F c 2 t N d W 5 S Y X R l T W F 0 c m l 4 U k Q v Q X V 0 b 1 J l b W 9 2 Z W R D b 2 x 1 b W 5 z M S 5 7 a 1 d o T E 8 s M T l 9 J n F 1 b 3 Q 7 L C Z x d W 9 0 O 1 N l Y 3 R p b 2 4 x L 0 V z a 0 1 1 b l J h d G V N Y X R y a X h S R C 9 B d X R v U m V t b 3 Z l Z E N v b H V t b n M x L n t r d m F y a C w y M H 0 m c X V v d D s s J n F 1 b 3 Q 7 U 2 V j d G l v b j E v R X N r T X V u U m F 0 Z U 1 h d H J p e F J E L 0 F 1 d G 9 S Z W 1 v d m V k Q 2 9 s d W 1 u c z E u e 0 V S U y w y M X 0 m c X V v d D s s J n F 1 b 3 Q 7 U 2 V j d G l v b j E v R X N r T X V u U m F 0 Z U 1 h d H J p e F J E L 0 F 1 d G 9 S Z W 1 v d m V k Q 2 9 s d W 1 u c z E u e 0 V u d m l y b y B M Z X Z 5 L D I y f S Z x d W 9 0 O y w m c X V v d D t T Z W N 0 a W 9 u M S 9 F c 2 t N d W 5 S Y X R l T W F 0 c m l 4 U k Q v Q X V 0 b 1 J l b W 9 2 Z W R D b 2 x 1 b W 5 z M S 5 7 U m V s a W F i a W x p d H k s M j N 9 J n F 1 b 3 Q 7 L C Z x d W 9 0 O 1 N l Y 3 R p b 2 4 x L 0 V z a 0 1 1 b l J h d G V N Y X R y a X h S R C 9 B d X R v U m V t b 3 Z l Z E N v b H V t b n M x L n t U e C B O Q 0 M s M j R 9 J n F 1 b 3 Q 7 L C Z x d W 9 0 O 1 N l Y 3 R p b 2 4 x L 0 V z a 0 1 1 b l J h d G V N Y X R y a X h S R C 9 B d X R v U m V t b 3 Z l Z E N v b H V t b n M x L n t E e C B O Q 0 M s M j V 9 J n F 1 b 3 Q 7 L C Z x d W 9 0 O 1 N l Y 3 R p b 2 4 x L 0 V z a 0 1 1 b l J h d G V N Y X R y a X h S R C 9 B d X R v U m V t b 3 Z l Z E N v b H V t b n M x L n t E e C B O R E M s M j Z 9 J n F 1 b 3 Q 7 L C Z x d W 9 0 O 1 N l Y 3 R p b 2 4 x L 0 V z a 0 1 1 b l J h d G V N Y X R y a X h S R C 9 B d X R v U m V t b 3 Z l Z E N v b H V t b n M x L n t E e C B O Q U M g U n V y L D I 3 f S Z x d W 9 0 O y w m c X V v d D t T Z W N 0 a W 9 u M S 9 F c 2 t N d W 5 S Y X R l T W F 0 c m l 4 U k Q v Q X V 0 b 1 J l b W 9 2 Z W R D b 2 x 1 b W 5 z M S 5 7 T k N D I F B P R C w y O H 0 m c X V v d D s s J n F 1 b 3 Q 7 U 2 V j d G l v b j E v R X N r T X V u U m F 0 Z U 1 h d H J p e F J E L 0 F 1 d G 9 S Z W 1 v d m V k Q 2 9 s d W 1 u c z E u e 0 V E Q y B I L D I 5 f S Z x d W 9 0 O y w m c X V v d D t T Z W N 0 a W 9 u M S 9 F c 2 t N d W 5 S Y X R l T W F 0 c m l 4 U k Q v Q X V 0 b 1 J l b W 9 2 Z W R D b 2 x 1 b W 5 z M S 5 7 R U R D I E w s M z B 9 J n F 1 b 3 Q 7 L C Z x d W 9 0 O 1 N l Y 3 R p b 2 4 x L 0 V z a 0 1 1 b l J h d G V N Y X R y a X h S R C 9 B d X R v U m V t b 3 Z l Z E N v b H V t b n M x L n t E Y X l z L D M x f S Z x d W 9 0 O y w m c X V v d D t T Z W N 0 a W 9 u M S 9 F c 2 t N d W 5 S Y X R l T W F 0 c m l 4 U k Q v Q X V 0 b 1 J l b W 9 2 Z W R D b 2 x 1 b W 5 z M S 5 7 a 1 d o U k J s b 2 N r M S w z M n 0 m c X V v d D s s J n F 1 b 3 Q 7 U 2 V j d G l v b j E v R X N r T X V u U m F 0 Z U 1 h d H J p e F J E L 0 F 1 d G 9 S Z W 1 v d m V k Q 2 9 s d W 1 u c z E u e 2 t X a F J C b G 9 j a z I s M z N 9 J n F 1 b 3 Q 7 L C Z x d W 9 0 O 1 N l Y 3 R p b 2 4 x L 0 V z a 0 1 1 b l J h d G V N Y X R y a X h S R C 9 B d X R v U m V t b 3 Z l Z E N v b H V t b n M x L n t r V 2 h S Q m x v Y 2 s z L D M 0 f S Z x d W 9 0 O y w m c X V v d D t T Z W N 0 a W 9 u M S 9 F c 2 t N d W 5 S Y X R l T W F 0 c m l 4 U k Q v Q X V 0 b 1 J l b W 9 2 Z W R D b 2 x 1 b W 5 z M S 5 7 a 1 d o U k J s b 2 N r N C w z N X 0 m c X V v d D s s J n F 1 b 3 Q 7 U 2 V j d G l v b j E v R X N r T X V u U m F 0 Z U 1 h d H J p e F J E L 0 F 1 d G 9 S Z W 1 v d m V k Q 2 9 s d W 1 u c z E u e 0 V u d k x l d n k g S n V s L U 1 h c i w z N n 0 m c X V v d D s s J n F 1 b 3 Q 7 U 2 V j d G l v b j E v R X N r T X V u U m F 0 Z U 1 h d H J p e F J E L 0 F 1 d G 9 S Z W 1 v d m V k Q 2 9 s d W 1 u c z E u e 1 N 1 Y l J 1 c m F s T m V 0 d 2 9 y a y w z N 3 0 m c X V v d D s s J n F 1 b 3 Q 7 U 2 V j d G l v b j E v R X N r T X V u U m F 0 Z U 1 h d H J p e F J E L 0 F 1 d G 9 S Z W 1 v d m V k Q 2 9 s d W 1 u c z E u e 1 N 1 Y l V y Y k x v d 1 Z v b H Q s M z h 9 J n F 1 b 3 Q 7 L C Z x d W 9 0 O 1 N l Y 3 R p b 2 4 x L 0 V z a 0 1 1 b l J h d G V N Y X R y a X h S R C 9 B d X R v U m V t b 3 Z l Z E N v b H V t b n M x L n t T d W J F b G V j T m V 0 d 2 9 y a y w z O X 0 m c X V v d D s s J n F 1 b 3 Q 7 U 2 V j d G l v b j E v R X N r T X V u U m F 0 Z U 1 h d H J p e F J E L 0 F 1 d G 9 S Z W 1 v d m V k Q 2 9 s d W 1 u c z E u e 1 N 1 Y k F m Z m 9 y Z C w 0 M H 0 m c X V v d D s s J n F 1 b 3 Q 7 U 2 V j d G l v b j E v R X N r T X V u U m F 0 Z U 1 h d H J p e F J E L 0 F 1 d G 9 S Z W 1 v d m V k Q 2 9 s d W 1 u c z E u e 0 V 4 Y 2 V z c y B O Q 0 M s N D F 9 J n F 1 b 3 Q 7 L C Z x d W 9 0 O 1 N l Y 3 R p b 2 4 x L 0 V z a 0 1 1 b l J h d G V N Y X R y a X h S R C 9 B d X R v U m V t b 3 Z l Z E N v b H V t b n M x L n t O R E M g Y y 9 r V 2 g s N D J 9 J n F 1 b 3 Q 7 L C Z x d W 9 0 O 1 N l Y 3 R p b 2 4 x L 0 V z a 0 1 1 b l J h d G V N Y X R y a X h S R C 9 B d X R v U m V t b 3 Z l Z E N v b H V t b n M x L n t C b G F u a y w 0 M 3 0 m c X V v d D s s J n F 1 b 3 Q 7 U 2 V j d G l v b j E v R X N r T X V u U m F 0 Z U 1 h d H J p e F J E L 0 F 1 d G 9 S Z W 1 v d m V k Q 2 9 s d W 1 u c z E u e 1 N l c n Z p Y 2 U g Y y 9 r V 2 g s N D R 9 J n F 1 b 3 Q 7 L C Z x d W 9 0 O 1 N l Y 3 R p b 2 4 x L 0 V z a 0 1 1 b l J h d G V N Y X R y a X h S R C 9 B d X R v U m V t b 3 Z l Z E N v b H V t b n M x L n t N Y W l u d C B j a G F y Z 2 U s N D V 9 J n F 1 b 3 Q 7 L C Z x d W 9 0 O 1 N l Y 3 R p b 2 4 x L 0 V z a 0 1 1 b l J h d G V N Y X R y a X h S R C 9 B d X R v U m V t b 3 Z l Z E N v b H V t b n M x L n t F b m V y Z 3 k g Y 2 h h c m d l X G 5 S L z E w M F c v b X R o L D Q 2 f S Z x d W 9 0 O y w m c X V v d D t T Z W N 0 a W 9 u M S 9 F c 2 t N d W 5 S Y X R l T W F 0 c m l 4 U k Q v Q X V 0 b 1 J l b W 9 2 Z W R D b 2 x 1 b W 5 z M S 5 7 T G 9 z c y B m Y W N 0 b 3 J z L D Q 3 f S Z x d W 9 0 O y w m c X V v d D t T Z W N 0 a W 9 u M S 9 F c 2 t N d W 5 S Y X R l T W F 0 c m l 4 U k Q v Q X V 0 b 1 J l b W 9 2 Z W R D b 2 x 1 b W 5 z M S 5 7 V H g g T k N D I G Z v c i B H Z W 5 l c m F 0 b 3 J z L D Q 4 f S Z x d W 9 0 O y w m c X V v d D t T Z W N 0 a W 9 u M S 9 F c 2 t N d W 5 S Y X R l T W F 0 c m l 4 U k Q v Q X V 0 b 1 J l b W 9 2 Z W R D b 2 x 1 b W 5 z M S 5 7 R 2 V u I E R 4 I E 5 l d H c s N D l 9 J n F 1 b 3 Q 7 L C Z x d W 9 0 O 1 N l Y 3 R p b 2 4 x L 0 V z a 0 1 1 b l J h d G V N Y X R y a X h S R C 9 B d X R v U m V t b 3 Z l Z E N v b H V t b n M x L n t H Z W 4 g V H g g U m V s a W F i L D U w f S Z x d W 9 0 O y w m c X V v d D t T Z W N 0 a W 9 u M S 9 F c 2 t N d W 5 S Y X R l T W F 0 c m l 4 U k Q v Q X V 0 b 1 J l b W 9 2 Z W R D b 2 x 1 b W 5 z M S 5 7 T X V u a W M s N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F c 2 t N d W 5 S Y X R l T W F 0 c m l 4 U k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X N r T X V u U m F 0 Z U 1 h d H J p e F J E L 0 V z a 0 1 1 b l J h d G V N Y X R y a X h S R F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z a 0 1 1 b l J h d G V N Y X R y a X h S R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c 2 t N d W 5 S Y X R l T W F 0 c m l 4 U k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c 2 t N d W 5 S Y X R l T W F 0 c m l 4 U k Q v Q W R k Z W Q l M j B D d X N 0 b 2 0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y V / t q G z c d k C J J F 2 V w S n E Y g A A A A A C A A A A A A A Q Z g A A A A E A A C A A A A A e e O 2 k Y A G e Y n R 2 y b 7 5 r O g Q e E s b 9 E d 7 k G t 2 r 7 7 P E Q F 1 N g A A A A A O g A A A A A I A A C A A A A D P 2 Q n E p N t H B 7 M q Z z S K F y P u j L r R y t m W 9 g Z J l 0 S 2 v c S x g F A A A A A G M J J 4 M 2 I A c u u 0 0 l W 1 b o W 8 F p S 5 n i 4 w A X B h w f + f Y U t 6 4 C I H s Y D e s K L o V z D G w G d G b b Z u 4 X X g A M r 7 R r M k z p r Y L 2 Z q G O c g i l h 6 k J k K T + 7 x X e 6 n W E A A A A B J 3 H W F s d 7 q N H q a u H w M 0 Y F 1 q w H w B Q G I 7 w D 0 N w 5 X 3 2 E H 6 K G 9 G v a 4 6 Q v c x i k 0 A 0 / o V J 4 P z Z i Y 3 F G R q 5 2 E R K r v f R a n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C056B2C02A77419734561102CCD71D" ma:contentTypeVersion="19" ma:contentTypeDescription="Create a new document." ma:contentTypeScope="" ma:versionID="3dfd693e1a45879a547b2357fa8eaddf">
  <xsd:schema xmlns:xsd="http://www.w3.org/2001/XMLSchema" xmlns:xs="http://www.w3.org/2001/XMLSchema" xmlns:p="http://schemas.microsoft.com/office/2006/metadata/properties" xmlns:ns2="8ec2cf5d-ef57-41be-a36e-a97ea5d4bd8d" xmlns:ns3="66658e94-0e53-4e3f-945b-f1e39d0dfe16" targetNamespace="http://schemas.microsoft.com/office/2006/metadata/properties" ma:root="true" ma:fieldsID="b423cf1968f488e7b3e2c8de3499ada7" ns2:_="" ns3:_="">
    <xsd:import namespace="8ec2cf5d-ef57-41be-a36e-a97ea5d4bd8d"/>
    <xsd:import namespace="66658e94-0e53-4e3f-945b-f1e39d0dfe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Reject_x0020_or_x0020_Accept_x0020_Candidate_MG_x0020_Review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c2cf5d-ef57-41be-a36e-a97ea5d4bd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Reject_x0020_or_x0020_Accept_x0020_Candidate_MG_x0020_Review" ma:index="21" nillable="true" ma:displayName="Reject or Accept Candidate_MG Review" ma:default="1" ma:internalName="Reject_x0020_or_x0020_Accept_x0020_Candidate_MG_x0020_Review">
      <xsd:simpleType>
        <xsd:restriction base="dms:Boolea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d1c8e54-2ef6-49df-852d-8863a36455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658e94-0e53-4e3f-945b-f1e39d0dfe1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99da26e-ddd7-4348-8e47-f420ef3d1678}" ma:internalName="TaxCatchAll" ma:showField="CatchAllData" ma:web="66658e94-0e53-4e3f-945b-f1e39d0dfe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A5E4EC-E75F-48E8-A6F3-557A666A7D19}">
  <ds:schemaRefs>
    <ds:schemaRef ds:uri="http://schemas.microsoft.com/office/2006/metadata/properties"/>
    <ds:schemaRef ds:uri="http://schemas.microsoft.com/office/infopath/2007/PartnerControls"/>
    <ds:schemaRef ds:uri="8ec2cf5d-ef57-41be-a36e-a97ea5d4bd8d"/>
    <ds:schemaRef ds:uri="66658e94-0e53-4e3f-945b-f1e39d0dfe16"/>
  </ds:schemaRefs>
</ds:datastoreItem>
</file>

<file path=customXml/itemProps2.xml><?xml version="1.0" encoding="utf-8"?>
<ds:datastoreItem xmlns:ds="http://schemas.openxmlformats.org/officeDocument/2006/customXml" ds:itemID="{F812999D-CB48-48AD-9BB9-D0B4F028B75D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A2C3000E-B3D7-4EFC-98F6-E217572B94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c2cf5d-ef57-41be-a36e-a97ea5d4bd8d"/>
    <ds:schemaRef ds:uri="66658e94-0e53-4e3f-945b-f1e39d0dfe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65B5B68-F810-495F-A406-1484F8A44CD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Eskom Bill</vt:lpstr>
      <vt:lpstr>Eskom Rate Matrix</vt:lpstr>
      <vt:lpstr>WEPS Munic 25-26</vt:lpstr>
      <vt:lpstr>Municflex 25-26</vt:lpstr>
      <vt:lpstr>Prep Data</vt:lpstr>
      <vt:lpstr>'WEPS Munic 25-26'!pPmegaflex</vt:lpstr>
      <vt:lpstr>'Eskom Rate Matrix'!Print_Area</vt:lpstr>
      <vt:lpstr>'Municflex 25-26'!Print_Area</vt:lpstr>
      <vt:lpstr>'WEPS Munic 25-26'!Print_Area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Sims | Sustainable Energy Africa</dc:creator>
  <cp:lastModifiedBy>Nick Sims | Sustainable Energy Africa</cp:lastModifiedBy>
  <dcterms:created xsi:type="dcterms:W3CDTF">2025-06-02T08:57:47Z</dcterms:created>
  <dcterms:modified xsi:type="dcterms:W3CDTF">2026-02-19T12:17:06Z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0x01010029C056B2C02A77419734561102CCD71D</vt:lpwstr>
  </property>
  <property fmtid="{D5CDD505-2E9C-101B-9397-08002B2CF9AE}" pid="3" name="MediaServiceImageTags">
    <vt:lpwstr/>
  </property>
</Properties>
</file>